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4" i="63" l="1"/>
  <c r="C14" i="63"/>
  <c r="C13" i="63"/>
  <c r="C8" i="63"/>
  <c r="D22" i="63" l="1"/>
  <c r="D8" i="63" l="1"/>
  <c r="D17" i="63"/>
  <c r="D20" i="63"/>
  <c r="D30" i="63"/>
  <c r="D32" i="63"/>
  <c r="D35" i="63"/>
  <c r="D39" i="63"/>
  <c r="D43" i="63"/>
  <c r="D47" i="63"/>
  <c r="D51" i="63"/>
  <c r="D56" i="63"/>
  <c r="D59" i="63"/>
  <c r="D63" i="63"/>
  <c r="D76" i="63"/>
  <c r="D80" i="63"/>
  <c r="D12" i="63" l="1"/>
  <c r="E67" i="63"/>
  <c r="D84" i="63" l="1"/>
  <c r="E73" i="63"/>
  <c r="E74" i="63" l="1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<sst xmlns="http://schemas.openxmlformats.org/spreadsheetml/2006/main" count="167" uniqueCount="114">
  <si>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</si>
  <si>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</si>
  <si>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</si>
  <si>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</si>
  <si>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</si>
  <si>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</si>
  <si>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</si>
  <si>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</si>
  <si>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</si>
  <si>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</si>
  <si>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</si>
  <si>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</si>
  <si>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</si>
  <si>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</si>
  <si>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</si>
  <si>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</si>
  <si>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</si>
  <si>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</si>
  <si>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</si>
  <si>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</si>
  <si>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</si>
  <si>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</si>
  <si>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</si>
  <si>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</si>
  <si>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</si>
  <si>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</si>
  <si>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</si>
  <si>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</si>
  <si>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</si>
  <si>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</si>
  <si>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</si>
  <si>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</si>
  <si>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</si>
  <si>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</si>
  <si>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</si>
  <si>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</si>
  <si>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</si>
  <si>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</si>
  <si>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</si>
  <si>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</si>
  <si>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</si>
  <si>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</si>
  <si>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</si>
  <si>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</si>
  <si>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</si>
  <si>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</si>
  <si>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</si>
  <si>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</si>
  <si>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</si>
  <si>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</si>
  <si>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</si>
  <si>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</si>
  <si>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</si>
  <si>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</si>
  <si>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</si>
  <si>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</si>
  <si>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</si>
  <si>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</si>
  <si>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</si>
  <si>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</si>
  <si>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</si>
  <si>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</si>
  <si>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</si>
  <si>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</si>
  <si>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</si>
  <si>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</si>
  <si>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</si>
  <si>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</si>
  <si>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</si>
  <si>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</si>
  <si>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</si>
  <si>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</si>
  <si>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</si>
  <si>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</si>
  <si>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</si>
  <si>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</si>
  <si>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</si>
  <si>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</si>
  <si>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</si>
  <si>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</si>
  <si>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</si>
  <si>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</si>
  <si>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</si>
  <si>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</si>
  <si>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</si>
  <si>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</si>
  <si>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</si>
  <si>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</si>
  <si>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</si>
  <si>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</si>
  <si>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</si>
  <si>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</si>
  <si>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</si>
  <si>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</si>
  <si>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</si>
  <si>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</si>
  <si>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</si>
  <si>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</si>
  <si>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</si>
  <si>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</si>
  <si>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</si>
  <si>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</si>
  <si>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</si>
  <si>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</si>
  <si>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</si>
  <si>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</si>
  <si>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</si>
  <si>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</si>
  <si>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</si>
  <si>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 xml:space="preserve">NEOGY SOLUTIOS </t>
  </si>
  <si>
    <t>JOSE ALFREDO JIMENEZ IBARRA</t>
  </si>
  <si>
    <t>POLY MATERIAL MEXICO SA DE CV</t>
  </si>
  <si>
    <t>INVERSIONES AGRICOLAS CENTURA SA DE CV</t>
  </si>
  <si>
    <t>MIRIAM MURILLO OSUNA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</si>
</sst>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4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9" fillId="0" borderId="6" xfId="0" applyFont="1" applyBorder="1"/>
    <xf numFmtId="164" fontId="41" fillId="0" borderId="0" xfId="3" applyNumberFormat="1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30" fillId="0" borderId="5" xfId="11" applyFont="1" applyBorder="1" applyAlignment="1">
      <alignment horizontal="center" vertical="center"/>
    </xf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49" fillId="0" borderId="4" xfId="0" applyFont="1" applyFill="1" applyBorder="1" applyAlignment="1">
      <alignment horizontal="center"/>
    </xf>
    <xf numFmtId="0" fontId="49" fillId="0" borderId="6" xfId="0" applyFont="1" applyFill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7" fillId="0" borderId="4" xfId="3" applyFont="1" applyFill="1" applyBorder="1" applyAlignment="1">
      <alignment horizontal="center"/>
    </xf>
    <xf numFmtId="49" fontId="30" fillId="0" borderId="5" xfId="11" applyNumberFormat="1" applyFont="1" applyBorder="1" applyAlignment="1">
      <alignment horizontal="center" vertical="center"/>
    </xf>
    <xf numFmtId="44" fontId="28" fillId="0" borderId="2" xfId="2" applyFont="1" applyFill="1" applyBorder="1"/>
    <xf numFmtId="44" fontId="48" fillId="0" borderId="2" xfId="4" applyNumberFormat="1" applyFont="1" applyFill="1" applyBorder="1"/>
    <xf numFmtId="0" fontId="41" fillId="0" borderId="5" xfId="6" applyFont="1" applyFill="1" applyBorder="1" applyAlignment="1">
      <alignment horizontal="left"/>
    </xf>
    <xf numFmtId="0" fontId="28" fillId="0" borderId="5" xfId="0" applyFont="1" applyFill="1" applyBorder="1"/>
    <xf numFmtId="49" fontId="27" fillId="0" borderId="6" xfId="0" applyNumberFormat="1" applyFont="1" applyFill="1" applyBorder="1" applyAlignment="1">
      <alignment horizontal="left" vertical="top"/>
    </xf>
    <xf numFmtId="0" fontId="29" fillId="0" borderId="6" xfId="0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zoomScale="80" zoomScaleNormal="80" workbookViewId="0">
      <selection activeCell="E83" sqref="E83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7" t="s">
        <v>90</v>
      </c>
      <c r="C5" s="191">
        <v>2591</v>
      </c>
      <c r="D5" s="157" t="s">
        <v>3</v>
      </c>
      <c r="E5" s="158">
        <v>43156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06" t="s">
        <v>12</v>
      </c>
      <c r="C6" s="159"/>
      <c r="D6" s="157"/>
      <c r="E6" s="158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87" t="s">
        <v>4</v>
      </c>
      <c r="B7" s="188" t="s">
        <v>5</v>
      </c>
      <c r="C7" s="188" t="s">
        <v>89</v>
      </c>
      <c r="D7" s="189" t="s">
        <v>6</v>
      </c>
      <c r="E7" s="190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4" t="s">
        <v>8</v>
      </c>
      <c r="B8" s="175" t="s">
        <v>107</v>
      </c>
      <c r="C8" s="224">
        <f>74028+17980.5+91040</f>
        <v>183048.5</v>
      </c>
      <c r="D8" s="225">
        <f>SUM(C8:C11)</f>
        <v>183048.5</v>
      </c>
      <c r="E8" s="176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1"/>
      <c r="B9" s="175"/>
      <c r="C9" s="119"/>
      <c r="D9" s="152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1"/>
      <c r="B10" s="175"/>
      <c r="C10" s="119"/>
      <c r="D10" s="152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1"/>
      <c r="B11" s="175"/>
      <c r="C11" s="119"/>
      <c r="D11" s="152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198" t="s">
        <v>9</v>
      </c>
      <c r="B12" s="178" t="s">
        <v>10</v>
      </c>
      <c r="C12" s="153"/>
      <c r="D12" s="214">
        <f>SUM(C13:C15)</f>
        <v>18329.09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2"/>
      <c r="B13" s="226" t="s">
        <v>82</v>
      </c>
      <c r="C13" s="119">
        <f>8977.66+348.6+0</f>
        <v>9326.26</v>
      </c>
      <c r="D13" s="153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2"/>
      <c r="B14" s="226" t="s">
        <v>83</v>
      </c>
      <c r="C14" s="119">
        <f>1000.89+1098+6903.94</f>
        <v>9002.83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2" t="s">
        <v>38</v>
      </c>
      <c r="B15" s="173" t="s">
        <v>84</v>
      </c>
      <c r="C15" s="115"/>
      <c r="D15" s="152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2"/>
      <c r="B16" s="108"/>
      <c r="C16" s="115"/>
      <c r="D16" s="152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198"/>
      <c r="B17" s="179" t="s">
        <v>81</v>
      </c>
      <c r="C17" s="115"/>
      <c r="D17" s="152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2"/>
      <c r="B18" s="172"/>
      <c r="C18" s="115"/>
      <c r="D18" s="152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2"/>
      <c r="B19" s="111"/>
      <c r="C19" s="116"/>
      <c r="D19" s="152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3" t="s">
        <v>14</v>
      </c>
      <c r="B20" s="160" t="s">
        <v>15</v>
      </c>
      <c r="C20" s="116"/>
      <c r="D20" s="152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2"/>
      <c r="B21" s="108"/>
      <c r="C21" s="153"/>
      <c r="D21" s="152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0">
        <v>1105</v>
      </c>
      <c r="B22" s="177" t="s">
        <v>16</v>
      </c>
      <c r="C22" s="153"/>
      <c r="D22" s="152">
        <f>SUM(C23:C29)</f>
        <v>19264.669999999998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15">
        <v>135</v>
      </c>
      <c r="B23" s="227" t="s">
        <v>103</v>
      </c>
      <c r="C23" s="119">
        <v>15450</v>
      </c>
      <c r="D23" s="152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16">
        <v>108</v>
      </c>
      <c r="B24" s="217" t="s">
        <v>108</v>
      </c>
      <c r="C24" s="119">
        <f>620.03+1499.14</f>
        <v>2119.17</v>
      </c>
      <c r="D24" s="152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15">
        <v>153</v>
      </c>
      <c r="B25" s="218" t="s">
        <v>62</v>
      </c>
      <c r="C25" s="119">
        <v>927.1</v>
      </c>
      <c r="D25" s="152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21"/>
      <c r="B26" s="217"/>
      <c r="C26" s="119"/>
      <c r="D26" s="152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22">
        <v>469</v>
      </c>
      <c r="B27" s="228" t="s">
        <v>109</v>
      </c>
      <c r="C27" s="119">
        <v>768.4</v>
      </c>
      <c r="D27" s="152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16"/>
      <c r="B28" s="217"/>
      <c r="C28" s="119"/>
      <c r="D28" s="152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219"/>
      <c r="B29" s="220"/>
      <c r="C29" s="119"/>
      <c r="D29" s="152"/>
      <c r="E29" s="109"/>
      <c r="F29" s="13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180" t="s">
        <v>17</v>
      </c>
      <c r="B30" s="177" t="s">
        <v>85</v>
      </c>
      <c r="C30" s="123"/>
      <c r="D30" s="152">
        <f>SUM(C31:C31)</f>
        <v>0</v>
      </c>
      <c r="E30" s="109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144"/>
      <c r="B31" s="114"/>
      <c r="C31" s="116"/>
      <c r="D31" s="152"/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199" t="s">
        <v>18</v>
      </c>
      <c r="B32" s="181" t="s">
        <v>86</v>
      </c>
      <c r="C32" s="116"/>
      <c r="D32" s="152">
        <f>SUM(C33:C34)</f>
        <v>0</v>
      </c>
      <c r="E32" s="109"/>
      <c r="F32" s="132"/>
      <c r="G32" s="136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46"/>
      <c r="B33" s="205"/>
      <c r="C33" s="119"/>
      <c r="D33" s="152"/>
      <c r="E33" s="109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202"/>
      <c r="B34" s="201"/>
      <c r="C34" s="119"/>
      <c r="D34" s="152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180" t="s">
        <v>19</v>
      </c>
      <c r="B35" s="177" t="s">
        <v>87</v>
      </c>
      <c r="C35" s="153"/>
      <c r="D35" s="152">
        <f>+C36+C37</f>
        <v>0</v>
      </c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s="138" customFormat="1" ht="24.75" customHeight="1" x14ac:dyDescent="0.35">
      <c r="A36" s="145"/>
      <c r="B36" s="114"/>
      <c r="C36" s="115"/>
      <c r="D36" s="152"/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ht="24.75" customHeight="1" x14ac:dyDescent="0.35">
      <c r="A37" s="146"/>
      <c r="B37" s="113"/>
      <c r="C37" s="119"/>
      <c r="D37" s="153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64"/>
      <c r="B38" s="112"/>
      <c r="C38" s="153"/>
      <c r="D38" s="153"/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80" t="s">
        <v>20</v>
      </c>
      <c r="B39" s="177" t="s">
        <v>69</v>
      </c>
      <c r="C39" s="116"/>
      <c r="D39" s="154">
        <f>SUM(C40:C42)</f>
        <v>0</v>
      </c>
      <c r="E39" s="109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216">
        <v>127</v>
      </c>
      <c r="B40" s="229" t="s">
        <v>112</v>
      </c>
      <c r="C40" s="138"/>
      <c r="D40" s="154"/>
      <c r="E40" s="109"/>
      <c r="F40" s="185"/>
      <c r="G40" s="185"/>
      <c r="H40" s="185"/>
      <c r="I40" s="185"/>
      <c r="J40" s="185"/>
      <c r="K40" s="185"/>
      <c r="L40" s="185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04"/>
      <c r="B41" s="114"/>
      <c r="C41" s="115"/>
      <c r="D41" s="154"/>
      <c r="E41" s="109"/>
      <c r="F41" s="185"/>
      <c r="G41" s="185"/>
      <c r="H41" s="185"/>
      <c r="I41" s="185"/>
      <c r="J41" s="185"/>
      <c r="K41" s="185"/>
      <c r="L41" s="185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204"/>
      <c r="B42" s="114"/>
      <c r="C42" s="115"/>
      <c r="D42" s="154"/>
      <c r="E42" s="109"/>
      <c r="F42" s="185"/>
      <c r="G42" s="185"/>
      <c r="H42" s="185"/>
      <c r="I42" s="185"/>
      <c r="J42" s="185"/>
      <c r="K42" s="185"/>
      <c r="L42" s="185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182" t="s">
        <v>21</v>
      </c>
      <c r="B43" s="183" t="s">
        <v>22</v>
      </c>
      <c r="C43" s="115"/>
      <c r="D43" s="154">
        <f>SUM(C44:C46)</f>
        <v>0</v>
      </c>
      <c r="E43" s="109"/>
      <c r="F43" s="200"/>
      <c r="G43" s="186"/>
      <c r="H43" s="185"/>
      <c r="I43" s="185"/>
      <c r="J43" s="185"/>
      <c r="K43" s="185"/>
      <c r="L43" s="185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46"/>
      <c r="B44" s="203"/>
      <c r="C44" s="115"/>
      <c r="D44" s="154"/>
      <c r="E44" s="109"/>
      <c r="F44" s="185"/>
      <c r="G44" s="185"/>
      <c r="H44" s="185"/>
      <c r="I44" s="185"/>
      <c r="J44" s="185"/>
      <c r="K44" s="185"/>
      <c r="L44" s="185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146"/>
      <c r="B45" s="207"/>
      <c r="C45" s="116"/>
      <c r="D45" s="154"/>
      <c r="E45" s="109"/>
      <c r="F45" s="185"/>
      <c r="G45" s="185"/>
      <c r="H45" s="185"/>
      <c r="I45" s="185"/>
      <c r="J45" s="185"/>
      <c r="K45" s="185"/>
      <c r="L45" s="185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46"/>
      <c r="B46" s="203"/>
      <c r="C46" s="115"/>
      <c r="D46" s="154"/>
      <c r="E46" s="109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180">
        <v>2105</v>
      </c>
      <c r="B47" s="177" t="s">
        <v>23</v>
      </c>
      <c r="C47" s="119"/>
      <c r="D47" s="154">
        <f>SUM(C48:C50)</f>
        <v>0</v>
      </c>
      <c r="E47" s="109"/>
      <c r="F47" s="197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204"/>
      <c r="B48" s="114"/>
      <c r="C48" s="115"/>
      <c r="D48" s="154"/>
      <c r="E48" s="109"/>
      <c r="F48" s="136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04"/>
      <c r="B49" s="114"/>
      <c r="C49" s="115"/>
      <c r="D49" s="154"/>
      <c r="E49" s="109"/>
      <c r="F49" s="136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08"/>
      <c r="B50" s="208"/>
      <c r="C50" s="138"/>
      <c r="D50" s="154"/>
      <c r="E50" s="109"/>
      <c r="F50" s="136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180" t="s">
        <v>24</v>
      </c>
      <c r="B51" s="177" t="s">
        <v>70</v>
      </c>
      <c r="C51" s="115"/>
      <c r="D51" s="154">
        <f>SUM(C52:C55)</f>
        <v>1500</v>
      </c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213">
        <v>689</v>
      </c>
      <c r="B52" s="114" t="s">
        <v>110</v>
      </c>
      <c r="C52" s="115">
        <v>800</v>
      </c>
      <c r="D52" s="154"/>
      <c r="E52" s="109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23">
        <v>498</v>
      </c>
      <c r="B53" s="114" t="s">
        <v>111</v>
      </c>
      <c r="C53" s="115">
        <v>300</v>
      </c>
      <c r="D53" s="154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213">
        <v>878</v>
      </c>
      <c r="B54" s="114" t="s">
        <v>113</v>
      </c>
      <c r="C54" s="115">
        <v>400</v>
      </c>
      <c r="D54" s="154"/>
      <c r="E54" s="109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213"/>
      <c r="B55" s="114"/>
      <c r="C55" s="116"/>
      <c r="D55" s="152"/>
      <c r="E55" s="109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180">
        <v>1103</v>
      </c>
      <c r="B56" s="177" t="s">
        <v>27</v>
      </c>
      <c r="C56" s="123"/>
      <c r="D56" s="152">
        <f>SUM(C56:C58)</f>
        <v>0</v>
      </c>
      <c r="E56" s="118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162"/>
      <c r="B57" s="153"/>
      <c r="C57" s="119"/>
      <c r="D57" s="152"/>
      <c r="E57" s="120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162"/>
      <c r="B58" s="112"/>
      <c r="C58" s="119"/>
      <c r="D58" s="152"/>
      <c r="E58" s="120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232" t="s">
        <v>100</v>
      </c>
      <c r="B59" s="233"/>
      <c r="C59" s="121"/>
      <c r="D59" s="152">
        <f>SUM(C60:C62)</f>
        <v>650</v>
      </c>
      <c r="E59" s="12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162" t="s">
        <v>28</v>
      </c>
      <c r="B60" s="117" t="s">
        <v>95</v>
      </c>
      <c r="C60" s="121">
        <v>350</v>
      </c>
      <c r="D60" s="138"/>
      <c r="E60" s="109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162" t="s">
        <v>30</v>
      </c>
      <c r="B61" s="117" t="s">
        <v>96</v>
      </c>
      <c r="C61" s="119"/>
      <c r="D61" s="152"/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2" t="s">
        <v>32</v>
      </c>
      <c r="B62" s="117" t="s">
        <v>97</v>
      </c>
      <c r="C62" s="119">
        <v>300</v>
      </c>
      <c r="D62" s="155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232" t="s">
        <v>101</v>
      </c>
      <c r="B63" s="233"/>
      <c r="C63" s="119"/>
      <c r="D63" s="155">
        <f>SUM(C64:C66)</f>
        <v>0</v>
      </c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162" t="s">
        <v>34</v>
      </c>
      <c r="B64" s="117" t="s">
        <v>98</v>
      </c>
      <c r="C64" s="116"/>
      <c r="D64" s="155"/>
      <c r="E64" s="109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162" t="s">
        <v>36</v>
      </c>
      <c r="B65" s="117" t="s">
        <v>99</v>
      </c>
      <c r="C65" s="123"/>
      <c r="D65" s="152"/>
      <c r="E65" s="109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2" t="s">
        <v>40</v>
      </c>
      <c r="B66" s="117" t="s">
        <v>104</v>
      </c>
      <c r="C66" s="116"/>
      <c r="D66" s="155"/>
      <c r="E66" s="109"/>
      <c r="F66" s="136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232" t="s">
        <v>42</v>
      </c>
      <c r="B67" s="233"/>
      <c r="C67" s="116"/>
      <c r="D67" s="155"/>
      <c r="E67" s="124">
        <f>SUM(C68:C71)</f>
        <v>187493.68</v>
      </c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161" t="s">
        <v>58</v>
      </c>
      <c r="B68" s="184" t="s">
        <v>91</v>
      </c>
      <c r="C68" s="119">
        <v>152799.20000000001</v>
      </c>
      <c r="D68" s="155"/>
      <c r="E68" s="110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ht="24.75" customHeight="1" x14ac:dyDescent="0.35">
      <c r="A69" s="161" t="s">
        <v>59</v>
      </c>
      <c r="B69" s="184" t="s">
        <v>92</v>
      </c>
      <c r="C69" s="192">
        <v>32843.620000000003</v>
      </c>
      <c r="D69" s="154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ht="24.75" customHeight="1" x14ac:dyDescent="0.35">
      <c r="A70" s="161" t="s">
        <v>60</v>
      </c>
      <c r="B70" s="184" t="s">
        <v>93</v>
      </c>
      <c r="C70" s="119">
        <v>172.5</v>
      </c>
      <c r="D70" s="154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s="138" customFormat="1" ht="24.75" customHeight="1" x14ac:dyDescent="0.35">
      <c r="A71" s="161" t="s">
        <v>61</v>
      </c>
      <c r="B71" s="184" t="s">
        <v>94</v>
      </c>
      <c r="C71" s="119">
        <v>1678.36</v>
      </c>
      <c r="D71" s="154"/>
      <c r="E71" s="110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s="138" customFormat="1" ht="24.75" customHeight="1" x14ac:dyDescent="0.35">
      <c r="A72" s="161"/>
      <c r="B72" s="125"/>
      <c r="C72" s="119"/>
      <c r="D72" s="154"/>
      <c r="E72" s="110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ht="24.75" customHeight="1" x14ac:dyDescent="0.35">
      <c r="A73" s="166" t="s">
        <v>47</v>
      </c>
      <c r="B73" s="151" t="s">
        <v>48</v>
      </c>
      <c r="C73" s="119">
        <v>5261.24</v>
      </c>
      <c r="D73" s="155"/>
      <c r="E73" s="126">
        <f>+C73</f>
        <v>5261.24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6"/>
      <c r="B74" s="151" t="s">
        <v>102</v>
      </c>
      <c r="C74" s="193">
        <v>29998.99</v>
      </c>
      <c r="D74" s="152"/>
      <c r="E74" s="126">
        <f>+C74</f>
        <v>29998.99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63"/>
      <c r="B75" s="160"/>
      <c r="C75" s="127"/>
      <c r="D75" s="152"/>
      <c r="E75" s="109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63" t="s">
        <v>65</v>
      </c>
      <c r="B76" s="177" t="s">
        <v>88</v>
      </c>
      <c r="C76" s="123"/>
      <c r="D76" s="152">
        <f>SUM(C77:C79)</f>
        <v>0</v>
      </c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47"/>
      <c r="B77" s="205"/>
      <c r="C77" s="128"/>
      <c r="D77" s="152"/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147"/>
      <c r="B78" s="156"/>
      <c r="C78" s="128"/>
      <c r="D78" s="194"/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64"/>
      <c r="B79" s="112"/>
      <c r="C79" s="153"/>
      <c r="D79" s="194"/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7" t="s">
        <v>79</v>
      </c>
      <c r="B80" s="168" t="s">
        <v>80</v>
      </c>
      <c r="C80" s="116"/>
      <c r="D80" s="155">
        <f>SUM(C81:C81)</f>
        <v>0</v>
      </c>
      <c r="E80" s="109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9"/>
      <c r="B81" s="170"/>
      <c r="C81" s="116"/>
      <c r="D81" s="155"/>
      <c r="E81" s="109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x14ac:dyDescent="0.35">
      <c r="A82" s="163" t="s">
        <v>51</v>
      </c>
      <c r="B82" s="209" t="s">
        <v>57</v>
      </c>
      <c r="C82" s="210"/>
      <c r="D82" s="211"/>
      <c r="E82" s="212">
        <v>38.35</v>
      </c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4.75" customHeight="1" x14ac:dyDescent="0.35">
      <c r="A83" s="166" t="s">
        <v>52</v>
      </c>
      <c r="B83" s="171" t="s">
        <v>106</v>
      </c>
      <c r="C83" s="195"/>
      <c r="D83" s="196"/>
      <c r="E83" s="129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4.75" customHeight="1" thickBot="1" x14ac:dyDescent="0.4">
      <c r="A84" s="165"/>
      <c r="B84" s="148"/>
      <c r="C84" s="149"/>
      <c r="D84" s="149">
        <f>SUM(D8:D83)</f>
        <v>222792.26</v>
      </c>
      <c r="E84" s="150">
        <f>SUM(E8:E83)</f>
        <v>222792.25999999998</v>
      </c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1.95" customHeight="1" x14ac:dyDescent="0.4">
      <c r="A85" s="130"/>
      <c r="B85" s="230" t="s">
        <v>105</v>
      </c>
      <c r="C85" s="231"/>
      <c r="D85" s="143">
        <f>SUM(D84-E84)</f>
        <v>2.9103830456733704E-11</v>
      </c>
      <c r="E85" s="131" t="s">
        <v>12</v>
      </c>
      <c r="F85" s="139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3">
      <c r="A86" s="132"/>
      <c r="B86" s="140"/>
      <c r="C86" s="141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32"/>
      <c r="C87" s="132"/>
      <c r="D87" s="132"/>
      <c r="E87" s="132" t="s">
        <v>54</v>
      </c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42"/>
      <c r="C88" s="132"/>
      <c r="D88" s="136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 t="s">
        <v>55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ht="21.95" customHeight="1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ht="21.95" customHeigh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x14ac:dyDescent="0.3">
      <c r="A97" s="132"/>
      <c r="B97" s="132"/>
      <c r="C97" s="132"/>
      <c r="D97" s="132"/>
      <c r="E97" s="132" t="s">
        <v>56</v>
      </c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  <row r="148" spans="1:22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</row>
    <row r="149" spans="1:22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2018-02-27T22:22:42Z</cp:lastPrinted>
  <dcterms:created xsi:type="dcterms:W3CDTF">2015-10-03T20:49:13Z</dcterms:created>
  <dcterms:modified xsi:type="dcterms:W3CDTF">2018-02-27T22:23:39Z</dcterms:modified>
</cp:coreProperties>
</file>