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2018'!$A$1:$E$87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23" i="63" l="1"/>
  <c r="D53" i="63"/>
  <c r="C27" i="63"/>
  <c r="C26" i="63"/>
  <c r="C25" i="63"/>
  <c r="C68" i="63"/>
  <c r="C14" i="63"/>
  <c r="C13" i="63"/>
  <c r="C9" i="63"/>
  <c r="D8" i="63" l="1"/>
  <c r="D65" i="63" l="1"/>
  <c r="D45" i="63"/>
  <c r="D22" i="63" l="1"/>
  <c r="D34" i="63" l="1"/>
  <c r="D61" i="63" l="1"/>
  <c r="E69" i="63" l="1"/>
  <c r="D12" i="63" l="1"/>
  <c r="D49" i="63" l="1"/>
  <c r="D41" i="63"/>
  <c r="D58" i="63" l="1"/>
  <c r="D78" i="63"/>
  <c r="D17" i="63" l="1"/>
  <c r="D82" i="63" l="1"/>
  <c r="E75" i="63" l="1"/>
  <c r="D20" i="63" l="1"/>
  <c r="D32" i="63"/>
  <c r="D37" i="63"/>
  <c r="D86" i="63" l="1"/>
  <c r="E76" i="63"/>
  <c r="E86" i="63" l="1"/>
  <c r="D87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<sst xmlns="http://schemas.openxmlformats.org/spreadsheetml/2006/main" count="177" uniqueCount="124">
  <si>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</si>
  <si>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</si>
  <si>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</si>
  <si>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</si>
  <si>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</si>
  <si>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</si>
  <si>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</si>
  <si>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</si>
  <si>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</si>
  <si>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</si>
  <si>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</si>
  <si>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</si>
  <si>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</si>
  <si>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</si>
  <si>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</si>
  <si>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</si>
  <si>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</si>
  <si>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</si>
  <si>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</si>
  <si>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</si>
  <si>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</si>
  <si>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</si>
  <si>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</si>
  <si>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</si>
  <si>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</si>
  <si>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</si>
  <si>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</si>
  <si>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</si>
  <si>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</si>
  <si>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</si>
  <si>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</si>
  <si>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</si>
  <si>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</si>
  <si>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</si>
  <si>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</si>
  <si>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</si>
  <si>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</si>
  <si>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</si>
  <si>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</si>
  <si>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</si>
  <si>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</si>
  <si>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</si>
  <si>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</si>
  <si>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</si>
  <si>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</si>
  <si>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</si>
  <si>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</si>
  <si>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</si>
  <si>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</si>
  <si>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</si>
  <si>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</si>
  <si>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</si>
  <si>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</si>
  <si>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</si>
  <si>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</si>
  <si>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</si>
  <si>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</si>
  <si>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</si>
  <si>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</si>
  <si>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</si>
  <si>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</si>
  <si>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</si>
  <si>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</si>
  <si>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</si>
  <si>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</si>
  <si>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</si>
  <si>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</si>
  <si>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</si>
  <si>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</si>
  <si>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</si>
  <si>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</si>
  <si>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</si>
  <si>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</si>
  <si>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</si>
  <si>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</si>
  <si>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</si>
  <si>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</si>
  <si>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</si>
  <si>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</si>
  <si>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</si>
  <si>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</si>
  <si>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</si>
  <si>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</si>
  <si>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</si>
  <si>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</si>
  <si>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</si>
  <si>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</si>
  <si>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</si>
  <si>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</si>
  <si>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</si>
  <si>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</si>
  <si>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</si>
  <si>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</si>
  <si>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</si>
  <si>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</si>
  <si>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</si>
  <si>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</si>
  <si>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</si>
  <si>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</si>
  <si>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</si>
  <si>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</si>
  <si>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</si>
  <si>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</si>
  <si>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</si>
  <si>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</si>
  <si>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</si>
  <si>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</si>
  <si>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SOBRANTES /REFLEJADO EN CORTE</t>
  </si>
  <si>
    <t>SISTEMA  P/ EL DESARROLLO INT. DE LA FAMILIA DE B.C. (DIF)</t>
  </si>
  <si>
    <t>MAQUINADOS Y SERVICIOS INDUSTRIALES RUFINO, S.A. DE C.V.</t>
  </si>
  <si>
    <t>CALIFORNIA CLAYTILE SA DE CV</t>
  </si>
  <si>
    <t>Caja Principal Gasolinera 17 FEBRERO -2018</t>
  </si>
  <si>
    <t>POLY MATERIAL MEXICO SA DE CV</t>
  </si>
  <si>
    <t>MIRIAM MURILLO OSUNA</t>
  </si>
  <si>
    <t>INGENIA SOLUCIONES EN IMAGEN S DE RL DE CV</t>
  </si>
  <si>
    <t>INSTITUTO DE LA INFRAESTRUCTURA FISICA EDUCATIVA DE BC</t>
  </si>
  <si>
    <t>FARMACIA SUVIER S. DE R.L. DE C.V.</t>
  </si>
  <si>
    <t>LABORATORIO JABA SA DE CV</t>
  </si>
  <si>
    <t>Colegio de Bachilleres</t>
  </si>
  <si>
    <t>LITRA S.A. DE C.V.</t>
  </si>
  <si>
    <t>INGENIERIA Y CONSTRUCCIONES ELECTRICAS SA DE CV</t>
  </si>
  <si>
    <t>GRANJA VISTA AL MAR SA DE CV</t>
  </si>
  <si>
    <t>GOBIERNO DEL ESTADO DE BAJA CALIFORNIA</t>
  </si>
  <si>
    <t>JNS POLYMERS S. DE R.L.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</si>
</sst>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5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4" fontId="48" fillId="0" borderId="2" xfId="4" applyNumberFormat="1" applyFont="1" applyFill="1" applyBorder="1"/>
    <xf numFmtId="44" fontId="26" fillId="0" borderId="5" xfId="2" applyFont="1" applyFill="1" applyBorder="1"/>
    <xf numFmtId="0" fontId="29" fillId="0" borderId="6" xfId="0" applyFont="1" applyBorder="1"/>
    <xf numFmtId="0" fontId="28" fillId="0" borderId="6" xfId="0" applyFont="1" applyBorder="1" applyAlignment="1">
      <alignment vertical="top"/>
    </xf>
    <xf numFmtId="0" fontId="28" fillId="0" borderId="4" xfId="0" applyFont="1" applyFill="1" applyBorder="1" applyAlignment="1">
      <alignment horizontal="center"/>
    </xf>
    <xf numFmtId="0" fontId="28" fillId="0" borderId="6" xfId="0" applyFont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164" fontId="41" fillId="0" borderId="0" xfId="3" applyNumberFormat="1" applyFont="1" applyFill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51" fillId="0" borderId="6" xfId="0" applyFont="1" applyBorder="1"/>
    <xf numFmtId="0" fontId="50" fillId="0" borderId="4" xfId="0" applyFont="1" applyFill="1" applyBorder="1" applyAlignment="1">
      <alignment horizontal="center"/>
    </xf>
    <xf numFmtId="0" fontId="50" fillId="0" borderId="6" xfId="0" applyFont="1" applyFill="1" applyBorder="1"/>
    <xf numFmtId="0" fontId="49" fillId="0" borderId="4" xfId="0" applyFont="1" applyFill="1" applyBorder="1" applyAlignment="1">
      <alignment horizontal="center"/>
    </xf>
    <xf numFmtId="0" fontId="27" fillId="3" borderId="4" xfId="3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8" fillId="2" borderId="6" xfId="0" applyFont="1" applyFill="1" applyBorder="1"/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51"/>
  <sheetViews>
    <sheetView tabSelected="1" topLeftCell="A3" zoomScale="80" zoomScaleNormal="80" workbookViewId="0">
      <selection activeCell="A79" sqref="A79:B79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5">
        <v>2591</v>
      </c>
      <c r="D5" s="159" t="s">
        <v>3</v>
      </c>
      <c r="E5" s="160">
        <v>43147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24" t="s">
        <v>12</v>
      </c>
      <c r="C6" s="161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1" t="s">
        <v>4</v>
      </c>
      <c r="B7" s="192" t="s">
        <v>5</v>
      </c>
      <c r="C7" s="192" t="s">
        <v>89</v>
      </c>
      <c r="D7" s="193" t="s">
        <v>6</v>
      </c>
      <c r="E7" s="194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7" t="s">
        <v>8</v>
      </c>
      <c r="B8" s="178"/>
      <c r="C8" s="179"/>
      <c r="D8" s="214">
        <f>SUM(C8:C11)</f>
        <v>212037.68</v>
      </c>
      <c r="E8" s="180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3"/>
      <c r="B9" s="178" t="s">
        <v>111</v>
      </c>
      <c r="C9" s="120">
        <f>109559+88798.8+13679.88</f>
        <v>212037.68</v>
      </c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3"/>
      <c r="B10" s="178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3"/>
      <c r="B11" s="178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4" t="s">
        <v>9</v>
      </c>
      <c r="B12" s="182" t="s">
        <v>10</v>
      </c>
      <c r="C12" s="155"/>
      <c r="D12" s="215">
        <f>SUM(C13:C15)</f>
        <v>64048.1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4"/>
      <c r="B13" s="175" t="s">
        <v>82</v>
      </c>
      <c r="C13" s="120">
        <f>347+8418.4+9338.6</f>
        <v>18104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4"/>
      <c r="B14" s="175" t="s">
        <v>83</v>
      </c>
      <c r="C14" s="120">
        <f>31506.3+13990.8+447-500</f>
        <v>45444.1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4" t="s">
        <v>38</v>
      </c>
      <c r="B15" s="176" t="s">
        <v>84</v>
      </c>
      <c r="C15" s="116">
        <v>500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4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4"/>
      <c r="B17" s="183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4"/>
      <c r="B18" s="174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4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5" t="s">
        <v>14</v>
      </c>
      <c r="B20" s="162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4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4">
        <v>1105</v>
      </c>
      <c r="B22" s="181" t="s">
        <v>16</v>
      </c>
      <c r="C22" s="155"/>
      <c r="D22" s="154">
        <f>SUM(C23:C31)</f>
        <v>66853.259999999995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f>53515.59-383+200</f>
        <v>53332.59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227">
        <v>128</v>
      </c>
      <c r="B24" s="228" t="s">
        <v>121</v>
      </c>
      <c r="C24" s="120">
        <v>631.21</v>
      </c>
      <c r="D24" s="154"/>
      <c r="E24" s="109"/>
      <c r="F24" s="137" t="s">
        <v>12</v>
      </c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29">
        <v>108</v>
      </c>
      <c r="B25" s="228" t="s">
        <v>122</v>
      </c>
      <c r="C25" s="120">
        <f>846.16+268.82+624.83</f>
        <v>1739.81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145">
        <v>153</v>
      </c>
      <c r="B26" s="217" t="s">
        <v>62</v>
      </c>
      <c r="C26" s="120">
        <f>2306.97+2429+1889.87+395.94</f>
        <v>7021.7799999999988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18">
        <v>134</v>
      </c>
      <c r="B27" s="219" t="s">
        <v>108</v>
      </c>
      <c r="C27" s="120">
        <f>573.61+952.36</f>
        <v>1525.97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25">
        <v>111</v>
      </c>
      <c r="B28" s="226" t="s">
        <v>119</v>
      </c>
      <c r="C28" s="120">
        <v>815.45</v>
      </c>
      <c r="D28" s="154"/>
      <c r="E28" s="109"/>
      <c r="F28" s="137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213">
        <v>152</v>
      </c>
      <c r="B29" s="217" t="s">
        <v>110</v>
      </c>
      <c r="C29" s="120">
        <v>800</v>
      </c>
      <c r="D29" s="154"/>
      <c r="E29" s="109"/>
      <c r="F29" s="137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218">
        <v>397</v>
      </c>
      <c r="B30" s="219" t="s">
        <v>109</v>
      </c>
      <c r="C30" s="120">
        <v>300</v>
      </c>
      <c r="D30" s="154"/>
      <c r="E30" s="109"/>
      <c r="F30" s="137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31">
        <v>88</v>
      </c>
      <c r="B31" s="232" t="s">
        <v>118</v>
      </c>
      <c r="C31" s="116">
        <v>686.45</v>
      </c>
      <c r="D31" s="154"/>
      <c r="E31" s="109"/>
      <c r="F31" s="137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184" t="s">
        <v>17</v>
      </c>
      <c r="B32" s="181" t="s">
        <v>85</v>
      </c>
      <c r="C32" s="124"/>
      <c r="D32" s="154">
        <f>SUM(C33:C33)</f>
        <v>0</v>
      </c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146"/>
      <c r="B33" s="115"/>
      <c r="C33" s="117"/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205" t="s">
        <v>18</v>
      </c>
      <c r="B34" s="185" t="s">
        <v>86</v>
      </c>
      <c r="C34" s="117"/>
      <c r="D34" s="154">
        <f>SUM(C35:C36)</f>
        <v>383</v>
      </c>
      <c r="E34" s="109"/>
      <c r="F34" s="133"/>
      <c r="G34" s="137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ht="24.75" customHeight="1" x14ac:dyDescent="0.35">
      <c r="A35" s="230">
        <v>297</v>
      </c>
      <c r="B35" s="219" t="s">
        <v>123</v>
      </c>
      <c r="C35" s="120">
        <v>383</v>
      </c>
      <c r="D35" s="154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208"/>
      <c r="B36" s="207"/>
      <c r="C36" s="120"/>
      <c r="D36" s="154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84" t="s">
        <v>19</v>
      </c>
      <c r="B37" s="181" t="s">
        <v>87</v>
      </c>
      <c r="C37" s="155"/>
      <c r="D37" s="154">
        <f>+C38+C39</f>
        <v>0</v>
      </c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s="139" customFormat="1" ht="24.75" customHeight="1" x14ac:dyDescent="0.35">
      <c r="A38" s="147"/>
      <c r="B38" s="115"/>
      <c r="C38" s="116"/>
      <c r="D38" s="154"/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48"/>
      <c r="B39" s="114"/>
      <c r="C39" s="120"/>
      <c r="D39" s="155"/>
      <c r="E39" s="109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166"/>
      <c r="B40" s="113"/>
      <c r="C40" s="155"/>
      <c r="D40" s="155"/>
      <c r="E40" s="109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184" t="s">
        <v>20</v>
      </c>
      <c r="B41" s="181" t="s">
        <v>69</v>
      </c>
      <c r="C41" s="117"/>
      <c r="D41" s="156">
        <f>SUM(C42:C44)</f>
        <v>0</v>
      </c>
      <c r="E41" s="109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48"/>
      <c r="B42" s="216"/>
      <c r="C42" s="139"/>
      <c r="D42" s="156"/>
      <c r="E42" s="109"/>
      <c r="F42" s="189"/>
      <c r="G42" s="189"/>
      <c r="H42" s="189"/>
      <c r="I42" s="189"/>
      <c r="J42" s="189"/>
      <c r="K42" s="189"/>
      <c r="L42" s="189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212"/>
      <c r="B43" s="115"/>
      <c r="C43" s="116"/>
      <c r="D43" s="156"/>
      <c r="E43" s="109"/>
      <c r="F43" s="189"/>
      <c r="G43" s="189"/>
      <c r="H43" s="189"/>
      <c r="I43" s="189"/>
      <c r="J43" s="189"/>
      <c r="K43" s="189"/>
      <c r="L43" s="189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212"/>
      <c r="B44" s="115"/>
      <c r="C44" s="116"/>
      <c r="D44" s="156"/>
      <c r="E44" s="109"/>
      <c r="F44" s="189"/>
      <c r="G44" s="189"/>
      <c r="H44" s="189"/>
      <c r="I44" s="189"/>
      <c r="J44" s="189"/>
      <c r="K44" s="189"/>
      <c r="L44" s="189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186" t="s">
        <v>21</v>
      </c>
      <c r="B45" s="187" t="s">
        <v>22</v>
      </c>
      <c r="C45" s="116"/>
      <c r="D45" s="156">
        <f>SUM(C46:C48)</f>
        <v>1238.74</v>
      </c>
      <c r="E45" s="109"/>
      <c r="F45" s="206"/>
      <c r="G45" s="190"/>
      <c r="H45" s="189"/>
      <c r="I45" s="189"/>
      <c r="J45" s="189"/>
      <c r="K45" s="189"/>
      <c r="L45" s="189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48">
        <v>148</v>
      </c>
      <c r="B46" s="211" t="s">
        <v>117</v>
      </c>
      <c r="C46" s="116">
        <v>490.9</v>
      </c>
      <c r="D46" s="156"/>
      <c r="E46" s="109"/>
      <c r="F46" s="189"/>
      <c r="G46" s="189"/>
      <c r="H46" s="189"/>
      <c r="I46" s="189"/>
      <c r="J46" s="189"/>
      <c r="K46" s="189"/>
      <c r="L46" s="189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48">
        <v>209</v>
      </c>
      <c r="B47" s="233" t="s">
        <v>120</v>
      </c>
      <c r="C47" s="117">
        <v>747.84</v>
      </c>
      <c r="D47" s="156"/>
      <c r="E47" s="109"/>
      <c r="F47" s="189"/>
      <c r="G47" s="189"/>
      <c r="H47" s="189"/>
      <c r="I47" s="189"/>
      <c r="J47" s="189"/>
      <c r="K47" s="189"/>
      <c r="L47" s="189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148"/>
      <c r="B48" s="211"/>
      <c r="C48" s="116"/>
      <c r="D48" s="156"/>
      <c r="E48" s="109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184">
        <v>2105</v>
      </c>
      <c r="B49" s="181" t="s">
        <v>23</v>
      </c>
      <c r="C49" s="120"/>
      <c r="D49" s="156">
        <f>SUM(C50:C52)</f>
        <v>500</v>
      </c>
      <c r="E49" s="109"/>
      <c r="F49" s="20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212">
        <v>866</v>
      </c>
      <c r="B50" s="115" t="s">
        <v>114</v>
      </c>
      <c r="C50" s="116">
        <v>300</v>
      </c>
      <c r="D50" s="156"/>
      <c r="E50" s="10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212">
        <v>700</v>
      </c>
      <c r="B51" s="115" t="s">
        <v>115</v>
      </c>
      <c r="C51" s="116">
        <v>200</v>
      </c>
      <c r="D51" s="156"/>
      <c r="E51" s="10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34"/>
      <c r="B52" s="234"/>
      <c r="C52" s="139"/>
      <c r="D52" s="156"/>
      <c r="E52" s="109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184" t="s">
        <v>24</v>
      </c>
      <c r="B53" s="181" t="s">
        <v>70</v>
      </c>
      <c r="C53" s="116"/>
      <c r="D53" s="156">
        <f>SUM(C54:C56)</f>
        <v>1500</v>
      </c>
      <c r="E53" s="109"/>
      <c r="F53" s="137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10">
        <v>498</v>
      </c>
      <c r="B54" s="115" t="s">
        <v>112</v>
      </c>
      <c r="C54" s="116">
        <v>300</v>
      </c>
      <c r="D54" s="156"/>
      <c r="E54" s="109"/>
      <c r="F54" s="137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09">
        <v>878</v>
      </c>
      <c r="B55" s="115" t="s">
        <v>113</v>
      </c>
      <c r="C55" s="116">
        <v>400</v>
      </c>
      <c r="D55" s="156"/>
      <c r="E55" s="10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209">
        <v>654</v>
      </c>
      <c r="B56" s="115" t="s">
        <v>116</v>
      </c>
      <c r="C56" s="116">
        <v>800</v>
      </c>
      <c r="D56" s="156"/>
      <c r="E56" s="10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209"/>
      <c r="B57" s="115"/>
      <c r="C57" s="117"/>
      <c r="D57" s="154"/>
      <c r="E57" s="109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84">
        <v>1103</v>
      </c>
      <c r="B58" s="181" t="s">
        <v>27</v>
      </c>
      <c r="C58" s="124"/>
      <c r="D58" s="154">
        <f>SUM(C58:C60)</f>
        <v>0</v>
      </c>
      <c r="E58" s="119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164"/>
      <c r="B59" s="155"/>
      <c r="C59" s="120"/>
      <c r="D59" s="154"/>
      <c r="E59" s="121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4"/>
      <c r="B60" s="113"/>
      <c r="C60" s="120"/>
      <c r="D60" s="154"/>
      <c r="E60" s="121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222" t="s">
        <v>100</v>
      </c>
      <c r="B61" s="223"/>
      <c r="C61" s="122"/>
      <c r="D61" s="154">
        <f>SUM(C62:C64)</f>
        <v>1500</v>
      </c>
      <c r="E61" s="12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4" t="s">
        <v>28</v>
      </c>
      <c r="B62" s="118" t="s">
        <v>95</v>
      </c>
      <c r="C62" s="122"/>
      <c r="D62" s="139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164" t="s">
        <v>30</v>
      </c>
      <c r="B63" s="118" t="s">
        <v>96</v>
      </c>
      <c r="C63" s="120">
        <v>900</v>
      </c>
      <c r="D63" s="154"/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4" t="s">
        <v>32</v>
      </c>
      <c r="B64" s="118" t="s">
        <v>97</v>
      </c>
      <c r="C64" s="120">
        <v>600</v>
      </c>
      <c r="D64" s="157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222" t="s">
        <v>101</v>
      </c>
      <c r="B65" s="223"/>
      <c r="C65" s="120"/>
      <c r="D65" s="157">
        <f>SUM(C66:C68)</f>
        <v>5870.45</v>
      </c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4" t="s">
        <v>34</v>
      </c>
      <c r="B66" s="118" t="s">
        <v>98</v>
      </c>
      <c r="C66" s="117">
        <v>350</v>
      </c>
      <c r="D66" s="157"/>
      <c r="E66" s="109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164" t="s">
        <v>36</v>
      </c>
      <c r="B67" s="118" t="s">
        <v>99</v>
      </c>
      <c r="C67" s="124"/>
      <c r="D67" s="154"/>
      <c r="E67" s="109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4" t="s">
        <v>40</v>
      </c>
      <c r="B68" s="118" t="s">
        <v>104</v>
      </c>
      <c r="C68" s="117">
        <f>788.9+520.5+520.5+917.5+1732.05+1041</f>
        <v>5520.45</v>
      </c>
      <c r="D68" s="157"/>
      <c r="E68" s="109"/>
      <c r="F68" s="137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222" t="s">
        <v>42</v>
      </c>
      <c r="B69" s="223"/>
      <c r="C69" s="117"/>
      <c r="D69" s="157"/>
      <c r="E69" s="125">
        <f>SUM(C70:C73)</f>
        <v>297935.08000000007</v>
      </c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3" t="s">
        <v>58</v>
      </c>
      <c r="B70" s="188" t="s">
        <v>91</v>
      </c>
      <c r="C70" s="120">
        <v>232330.73</v>
      </c>
      <c r="D70" s="157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ht="24.75" customHeight="1" x14ac:dyDescent="0.35">
      <c r="A71" s="163" t="s">
        <v>59</v>
      </c>
      <c r="B71" s="188" t="s">
        <v>92</v>
      </c>
      <c r="C71" s="196">
        <v>46671.17</v>
      </c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ht="24.75" customHeight="1" x14ac:dyDescent="0.35">
      <c r="A72" s="163" t="s">
        <v>60</v>
      </c>
      <c r="B72" s="188" t="s">
        <v>93</v>
      </c>
      <c r="C72" s="120">
        <v>344.9</v>
      </c>
      <c r="D72" s="156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s="139" customFormat="1" ht="24.75" customHeight="1" x14ac:dyDescent="0.35">
      <c r="A73" s="163" t="s">
        <v>61</v>
      </c>
      <c r="B73" s="188" t="s">
        <v>94</v>
      </c>
      <c r="C73" s="120">
        <v>18588.28</v>
      </c>
      <c r="D73" s="156"/>
      <c r="E73" s="110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s="139" customFormat="1" ht="24.75" customHeight="1" x14ac:dyDescent="0.35">
      <c r="A74" s="163"/>
      <c r="B74" s="126"/>
      <c r="C74" s="120"/>
      <c r="D74" s="156"/>
      <c r="E74" s="110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8" t="s">
        <v>47</v>
      </c>
      <c r="B75" s="153" t="s">
        <v>48</v>
      </c>
      <c r="C75" s="120">
        <v>8281.92</v>
      </c>
      <c r="D75" s="157"/>
      <c r="E75" s="127">
        <f>+C75</f>
        <v>8281.92</v>
      </c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8"/>
      <c r="B76" s="153" t="s">
        <v>102</v>
      </c>
      <c r="C76" s="197">
        <v>47669.61</v>
      </c>
      <c r="D76" s="154"/>
      <c r="E76" s="127">
        <f>+C76</f>
        <v>47669.61</v>
      </c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65"/>
      <c r="B77" s="162"/>
      <c r="C77" s="128"/>
      <c r="D77" s="154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65" t="s">
        <v>65</v>
      </c>
      <c r="B78" s="181" t="s">
        <v>88</v>
      </c>
      <c r="C78" s="124"/>
      <c r="D78" s="154">
        <f>SUM(C79:C81)</f>
        <v>0</v>
      </c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49"/>
      <c r="B79" s="216"/>
      <c r="C79" s="129"/>
      <c r="D79" s="154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49"/>
      <c r="B80" s="158"/>
      <c r="C80" s="129"/>
      <c r="D80" s="198"/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66"/>
      <c r="B81" s="113"/>
      <c r="C81" s="155"/>
      <c r="D81" s="198"/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9" t="s">
        <v>79</v>
      </c>
      <c r="B82" s="170" t="s">
        <v>80</v>
      </c>
      <c r="C82" s="117"/>
      <c r="D82" s="157">
        <f>SUM(C83:C83)</f>
        <v>0</v>
      </c>
      <c r="E82" s="109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71"/>
      <c r="B83" s="172"/>
      <c r="C83" s="117"/>
      <c r="D83" s="157"/>
      <c r="E83" s="109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x14ac:dyDescent="0.35">
      <c r="A84" s="168" t="s">
        <v>51</v>
      </c>
      <c r="B84" s="173" t="s">
        <v>107</v>
      </c>
      <c r="C84" s="199"/>
      <c r="D84" s="200"/>
      <c r="E84" s="130">
        <v>44.62</v>
      </c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4.75" customHeight="1" x14ac:dyDescent="0.35">
      <c r="A85" s="168" t="s">
        <v>52</v>
      </c>
      <c r="B85" s="173" t="s">
        <v>106</v>
      </c>
      <c r="C85" s="201"/>
      <c r="D85" s="202"/>
      <c r="E85" s="130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4.75" customHeight="1" thickBot="1" x14ac:dyDescent="0.4">
      <c r="A86" s="167"/>
      <c r="B86" s="150"/>
      <c r="C86" s="151"/>
      <c r="D86" s="151">
        <f>SUM(D8:D85)</f>
        <v>353931.23</v>
      </c>
      <c r="E86" s="152">
        <f>SUM(E8:E85)</f>
        <v>353931.23000000004</v>
      </c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4">
      <c r="A87" s="131"/>
      <c r="B87" s="220" t="s">
        <v>105</v>
      </c>
      <c r="C87" s="221"/>
      <c r="D87" s="144">
        <f>SUM(D86-E86)</f>
        <v>-5.8207660913467407E-11</v>
      </c>
      <c r="E87" s="132" t="s">
        <v>12</v>
      </c>
      <c r="F87" s="140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41"/>
      <c r="C88" s="142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 t="s">
        <v>54</v>
      </c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43"/>
      <c r="C90" s="133"/>
      <c r="D90" s="137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 t="s">
        <v>55</v>
      </c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ht="21.95" customHeight="1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ht="21.95" customHeight="1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 t="s">
        <v>56</v>
      </c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  <row r="150" spans="1:22" x14ac:dyDescent="0.3">
      <c r="A150" s="133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</row>
    <row r="151" spans="1:22" x14ac:dyDescent="0.3">
      <c r="A151" s="133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</row>
  </sheetData>
  <mergeCells count="7">
    <mergeCell ref="A1:E1"/>
    <mergeCell ref="A2:E2"/>
    <mergeCell ref="A3:E3"/>
    <mergeCell ref="B87:C87"/>
    <mergeCell ref="A61:B61"/>
    <mergeCell ref="A65:B65"/>
    <mergeCell ref="A69:B69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2018-02-19T17:50:53Z</cp:lastPrinted>
  <dcterms:created xsi:type="dcterms:W3CDTF">2015-10-03T20:49:13Z</dcterms:created>
  <dcterms:modified xsi:type="dcterms:W3CDTF">2018-02-19T18:23:31Z</dcterms:modified>
</cp:coreProperties>
</file>