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2018'!$A$1:$E$84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8" i="63" l="1"/>
  <c r="D8" i="63"/>
  <c r="C9" i="63"/>
  <c r="C24" i="63" l="1"/>
  <c r="C25" i="63"/>
  <c r="C65" i="63"/>
  <c r="C15" i="63"/>
  <c r="C14" i="63"/>
  <c r="C13" i="63"/>
  <c r="D50" i="63" l="1"/>
  <c r="D62" i="63" l="1"/>
  <c r="D41" i="63"/>
  <c r="D22" i="63" l="1"/>
  <c r="D30" i="63" l="1"/>
  <c r="D58" i="63" l="1"/>
  <c r="E66" i="63" l="1"/>
  <c r="D12" i="63" l="1"/>
  <c r="D46" i="63" l="1"/>
  <c r="D37" i="63"/>
  <c r="D55" i="63" l="1"/>
  <c r="D75" i="63"/>
  <c r="D17" i="63" l="1"/>
  <c r="D79" i="63" l="1"/>
  <c r="E72" i="63" l="1"/>
  <c r="D20" i="63" l="1"/>
  <c r="D28" i="63"/>
  <c r="D33" i="63"/>
  <c r="D83" i="63" l="1"/>
  <c r="E73" i="63"/>
  <c r="E83" i="63" l="1"/>
  <c r="D84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<sst xmlns="http://schemas.openxmlformats.org/spreadsheetml/2006/main" count="168" uniqueCount="116">
  <si>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</si>
  <si>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</si>
  <si>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</si>
  <si>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</si>
  <si>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</si>
  <si>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</si>
  <si>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</si>
  <si>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</si>
  <si>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</si>
  <si>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</si>
  <si>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</si>
  <si>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</si>
  <si>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</si>
  <si>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</si>
  <si>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</si>
  <si>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</si>
  <si>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</si>
  <si>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</si>
  <si>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</si>
  <si>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</si>
  <si>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</si>
  <si>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</si>
  <si>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</si>
  <si>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</si>
  <si>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</si>
  <si>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</si>
  <si>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</si>
  <si>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</si>
  <si>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</si>
  <si>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</si>
  <si>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</si>
  <si>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</si>
  <si>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</si>
  <si>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</si>
  <si>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</si>
  <si>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</si>
  <si>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</si>
  <si>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</si>
  <si>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</si>
  <si>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</si>
  <si>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</si>
  <si>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</si>
  <si>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</si>
  <si>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</si>
  <si>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</si>
  <si>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</si>
  <si>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</si>
  <si>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</si>
  <si>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</si>
  <si>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</si>
  <si>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</si>
  <si>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</si>
  <si>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</si>
  <si>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</si>
  <si>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</si>
  <si>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</si>
  <si>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</si>
  <si>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</si>
  <si>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</si>
  <si>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</si>
  <si>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</si>
  <si>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</si>
  <si>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</si>
  <si>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</si>
  <si>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</si>
  <si>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</si>
  <si>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</si>
  <si>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</si>
  <si>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</si>
  <si>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</si>
  <si>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</si>
  <si>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</si>
  <si>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</si>
  <si>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</si>
  <si>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</si>
  <si>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</si>
  <si>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</si>
  <si>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</si>
  <si>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</si>
  <si>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</si>
  <si>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</si>
  <si>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</si>
  <si>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</si>
  <si>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</si>
  <si>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</si>
  <si>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</si>
  <si>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</si>
  <si>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</si>
  <si>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</si>
  <si>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</si>
  <si>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</si>
  <si>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</si>
  <si>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</si>
  <si>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</si>
  <si>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</si>
  <si>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</si>
  <si>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</si>
  <si>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</si>
  <si>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</si>
  <si>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</si>
  <si>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</si>
  <si>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</si>
  <si>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</si>
  <si>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</si>
  <si>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</si>
  <si>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</si>
  <si>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</si>
  <si>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SOBRANTES /REFLEJADO EN CORTE</t>
  </si>
  <si>
    <t>CILLESSI ARQUITECTURA Y CONSTRUCCION S DE RL DE CV</t>
  </si>
  <si>
    <t>CALIFORNIA CLAYTILE SA DE CV</t>
  </si>
  <si>
    <t>GOBIERNO DEL ESTADO DE BAJA CALIFORNIA</t>
  </si>
  <si>
    <t>INVERSIONES AGRICOLAS CENTURA SA DE CV</t>
  </si>
  <si>
    <t>MAQUINADOS Y SERVICIOS INDUSTRIALES RUFINO, S.A. DE C.V.</t>
  </si>
  <si>
    <t>Caja Principal Gasolinera 14-FEBRERO-2018</t>
  </si>
  <si>
    <t>Caja Principal Gasolinera 15-FEBRERO-2018</t>
  </si>
  <si>
    <t>Caja Principal Gasolinera 13-FEBRERO-2018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</si>
</sst>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6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164" fontId="41" fillId="2" borderId="0" xfId="3" applyNumberFormat="1" applyFont="1" applyFill="1" applyBorder="1" applyAlignment="1">
      <alignment horizontal="center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29" fillId="0" borderId="5" xfId="0" applyFont="1" applyFill="1" applyBorder="1"/>
    <xf numFmtId="0" fontId="30" fillId="0" borderId="5" xfId="11" applyFont="1" applyBorder="1" applyAlignment="1">
      <alignment horizontal="center" vertical="center"/>
    </xf>
    <xf numFmtId="0" fontId="28" fillId="0" borderId="6" xfId="1" applyNumberFormat="1" applyFont="1" applyFill="1" applyBorder="1" applyAlignment="1" applyProtection="1">
      <alignment horizontal="left" vertical="top"/>
    </xf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9" fontId="27" fillId="6" borderId="6" xfId="0" applyNumberFormat="1" applyFont="1" applyFill="1" applyBorder="1" applyAlignment="1">
      <alignment horizontal="left" vertical="top"/>
    </xf>
    <xf numFmtId="0" fontId="48" fillId="0" borderId="4" xfId="3" applyFont="1" applyFill="1" applyBorder="1" applyAlignment="1">
      <alignment horizontal="center"/>
    </xf>
    <xf numFmtId="0" fontId="28" fillId="3" borderId="4" xfId="0" applyFont="1" applyFill="1" applyBorder="1" applyAlignment="1">
      <alignment horizontal="center"/>
    </xf>
    <xf numFmtId="0" fontId="28" fillId="3" borderId="6" xfId="0" applyFont="1" applyFill="1" applyBorder="1"/>
    <xf numFmtId="44" fontId="50" fillId="0" borderId="2" xfId="4" applyNumberFormat="1" applyFont="1" applyFill="1" applyBorder="1"/>
    <xf numFmtId="44" fontId="26" fillId="0" borderId="5" xfId="2" applyFont="1" applyFill="1" applyBorder="1"/>
    <xf numFmtId="0" fontId="51" fillId="0" borderId="4" xfId="0" applyFont="1" applyBorder="1" applyAlignment="1">
      <alignment horizontal="center"/>
    </xf>
    <xf numFmtId="0" fontId="52" fillId="0" borderId="6" xfId="1" applyNumberFormat="1" applyFont="1" applyFill="1" applyBorder="1" applyAlignment="1" applyProtection="1">
      <alignment horizontal="left" vertical="top"/>
    </xf>
    <xf numFmtId="0" fontId="49" fillId="0" borderId="6" xfId="0" applyFont="1" applyBorder="1" applyAlignment="1">
      <alignment vertical="top"/>
    </xf>
    <xf numFmtId="0" fontId="29" fillId="0" borderId="6" xfId="0" applyFont="1" applyBorder="1"/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49" fillId="0" borderId="4" xfId="3" applyFont="1" applyFill="1" applyBorder="1" applyAlignment="1">
      <alignment horizontal="center"/>
    </xf>
    <xf numFmtId="0" fontId="49" fillId="0" borderId="4" xfId="0" applyFont="1" applyFill="1" applyBorder="1" applyAlignment="1">
      <alignment horizontal="center"/>
    </xf>
    <xf numFmtId="0" fontId="49" fillId="0" borderId="6" xfId="0" applyFont="1" applyBorder="1"/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8"/>
  <sheetViews>
    <sheetView tabSelected="1" topLeftCell="A2" zoomScale="80" zoomScaleNormal="80" workbookViewId="0">
      <selection activeCell="B11" sqref="B11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6">
        <v>2591</v>
      </c>
      <c r="D5" s="159" t="s">
        <v>3</v>
      </c>
      <c r="E5" s="160">
        <v>43144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161"/>
      <c r="C6" s="162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2" t="s">
        <v>4</v>
      </c>
      <c r="B7" s="193" t="s">
        <v>5</v>
      </c>
      <c r="C7" s="193" t="s">
        <v>89</v>
      </c>
      <c r="D7" s="194" t="s">
        <v>6</v>
      </c>
      <c r="E7" s="195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8" t="s">
        <v>8</v>
      </c>
      <c r="B8" s="179" t="s">
        <v>113</v>
      </c>
      <c r="C8" s="180">
        <f>111110.4+2217</f>
        <v>113327.4</v>
      </c>
      <c r="D8" s="221">
        <f>SUM(C8:C11)</f>
        <v>131482.4</v>
      </c>
      <c r="E8" s="181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4"/>
      <c r="B9" s="179" t="s">
        <v>114</v>
      </c>
      <c r="C9" s="120">
        <f>2040+3383+4012</f>
        <v>9435</v>
      </c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4"/>
      <c r="B10" s="179" t="s">
        <v>115</v>
      </c>
      <c r="C10" s="120">
        <v>8720</v>
      </c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4"/>
      <c r="B11" s="179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5" t="s">
        <v>9</v>
      </c>
      <c r="B12" s="183" t="s">
        <v>10</v>
      </c>
      <c r="C12" s="155"/>
      <c r="D12" s="222">
        <f>SUM(C13:C15)</f>
        <v>54549.9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5"/>
      <c r="B13" s="176" t="s">
        <v>82</v>
      </c>
      <c r="C13" s="120">
        <f>9387.48+200+11350.1</f>
        <v>20937.580000000002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5"/>
      <c r="B14" s="176" t="s">
        <v>83</v>
      </c>
      <c r="C14" s="120">
        <f>16158.94+483+15316.38</f>
        <v>31958.32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5" t="s">
        <v>38</v>
      </c>
      <c r="B15" s="177" t="s">
        <v>84</v>
      </c>
      <c r="C15" s="116">
        <f>550+1104</f>
        <v>1654</v>
      </c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5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5"/>
      <c r="B17" s="184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5"/>
      <c r="B18" s="175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5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6" t="s">
        <v>14</v>
      </c>
      <c r="B20" s="163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5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5">
        <v>1105</v>
      </c>
      <c r="B22" s="182" t="s">
        <v>16</v>
      </c>
      <c r="C22" s="155"/>
      <c r="D22" s="154">
        <f>SUM(C23:C27)</f>
        <v>67908.38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v>58925.69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227">
        <v>108</v>
      </c>
      <c r="B24" s="228" t="s">
        <v>110</v>
      </c>
      <c r="C24" s="120">
        <f>1650.14+1000.45+1041</f>
        <v>3691.59</v>
      </c>
      <c r="D24" s="154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233">
        <v>153</v>
      </c>
      <c r="B25" s="225" t="s">
        <v>62</v>
      </c>
      <c r="C25" s="120">
        <f>1085.42+1082.66+1451.86+791.16</f>
        <v>4411.0999999999995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234">
        <v>397</v>
      </c>
      <c r="B26" s="235" t="s">
        <v>112</v>
      </c>
      <c r="C26" s="120">
        <v>700</v>
      </c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18">
        <v>152</v>
      </c>
      <c r="B27" s="225" t="s">
        <v>109</v>
      </c>
      <c r="C27" s="116">
        <v>180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185" t="s">
        <v>17</v>
      </c>
      <c r="B28" s="182" t="s">
        <v>85</v>
      </c>
      <c r="C28" s="124"/>
      <c r="D28" s="154">
        <f>SUM(C29:C29)</f>
        <v>0</v>
      </c>
      <c r="E28" s="109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146"/>
      <c r="B29" s="115"/>
      <c r="C29" s="117"/>
      <c r="D29" s="154"/>
      <c r="E29" s="10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206" t="s">
        <v>18</v>
      </c>
      <c r="B30" s="186" t="s">
        <v>86</v>
      </c>
      <c r="C30" s="117"/>
      <c r="D30" s="154">
        <f>SUM(C31:C32)</f>
        <v>0</v>
      </c>
      <c r="E30" s="109"/>
      <c r="F30" s="133"/>
      <c r="G30" s="137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219"/>
      <c r="B31" s="220"/>
      <c r="C31" s="120"/>
      <c r="D31" s="154"/>
      <c r="E31" s="10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209"/>
      <c r="B32" s="208"/>
      <c r="C32" s="120"/>
      <c r="D32" s="154"/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185" t="s">
        <v>19</v>
      </c>
      <c r="B33" s="182" t="s">
        <v>87</v>
      </c>
      <c r="C33" s="155"/>
      <c r="D33" s="154">
        <f>+C34+C35</f>
        <v>0</v>
      </c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s="139" customFormat="1" ht="24.75" customHeight="1" x14ac:dyDescent="0.35">
      <c r="A34" s="147"/>
      <c r="B34" s="115"/>
      <c r="C34" s="116"/>
      <c r="D34" s="154"/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ht="24.75" customHeight="1" x14ac:dyDescent="0.35">
      <c r="A35" s="148"/>
      <c r="B35" s="114"/>
      <c r="C35" s="120"/>
      <c r="D35" s="155"/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167"/>
      <c r="B36" s="113"/>
      <c r="C36" s="155"/>
      <c r="D36" s="155"/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85" t="s">
        <v>20</v>
      </c>
      <c r="B37" s="182" t="s">
        <v>69</v>
      </c>
      <c r="C37" s="117"/>
      <c r="D37" s="156">
        <f>SUM(C38:C40)</f>
        <v>0</v>
      </c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48">
        <v>127</v>
      </c>
      <c r="B38" s="226" t="s">
        <v>111</v>
      </c>
      <c r="C38" s="139"/>
      <c r="D38" s="156"/>
      <c r="E38" s="109"/>
      <c r="F38" s="190"/>
      <c r="G38" s="190"/>
      <c r="H38" s="190"/>
      <c r="I38" s="190"/>
      <c r="J38" s="190"/>
      <c r="K38" s="190"/>
      <c r="L38" s="190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215"/>
      <c r="B39" s="115"/>
      <c r="C39" s="116"/>
      <c r="D39" s="156"/>
      <c r="E39" s="109"/>
      <c r="F39" s="190"/>
      <c r="G39" s="190"/>
      <c r="H39" s="190"/>
      <c r="I39" s="190"/>
      <c r="J39" s="190"/>
      <c r="K39" s="190"/>
      <c r="L39" s="190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215"/>
      <c r="B40" s="115"/>
      <c r="C40" s="116"/>
      <c r="D40" s="156"/>
      <c r="E40" s="109"/>
      <c r="F40" s="190"/>
      <c r="G40" s="190"/>
      <c r="H40" s="190"/>
      <c r="I40" s="190"/>
      <c r="J40" s="190"/>
      <c r="K40" s="190"/>
      <c r="L40" s="190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187" t="s">
        <v>21</v>
      </c>
      <c r="B41" s="188" t="s">
        <v>22</v>
      </c>
      <c r="C41" s="116"/>
      <c r="D41" s="156">
        <f>SUM(C42:C45)</f>
        <v>0</v>
      </c>
      <c r="E41" s="109"/>
      <c r="F41" s="207"/>
      <c r="G41" s="191"/>
      <c r="H41" s="190"/>
      <c r="I41" s="190"/>
      <c r="J41" s="190"/>
      <c r="K41" s="190"/>
      <c r="L41" s="190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48"/>
      <c r="B42" s="212"/>
      <c r="C42" s="116"/>
      <c r="D42" s="156"/>
      <c r="E42" s="109"/>
      <c r="F42" s="190"/>
      <c r="G42" s="190"/>
      <c r="H42" s="190"/>
      <c r="I42" s="190"/>
      <c r="J42" s="190"/>
      <c r="K42" s="190"/>
      <c r="L42" s="190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216"/>
      <c r="B43" s="217"/>
      <c r="C43" s="116"/>
      <c r="D43" s="156"/>
      <c r="E43" s="109"/>
      <c r="F43" s="190"/>
      <c r="G43" s="190"/>
      <c r="H43" s="190"/>
      <c r="I43" s="190"/>
      <c r="J43" s="190"/>
      <c r="K43" s="190"/>
      <c r="L43" s="190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223"/>
      <c r="B44" s="224"/>
      <c r="C44" s="116"/>
      <c r="D44" s="156"/>
      <c r="E44" s="109"/>
      <c r="F44" s="190"/>
      <c r="G44" s="190"/>
      <c r="H44" s="190"/>
      <c r="I44" s="190"/>
      <c r="J44" s="190"/>
      <c r="K44" s="190"/>
      <c r="L44" s="190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148"/>
      <c r="B45" s="214"/>
      <c r="C45" s="116"/>
      <c r="D45" s="156"/>
      <c r="E45" s="109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185">
        <v>2105</v>
      </c>
      <c r="B46" s="182" t="s">
        <v>23</v>
      </c>
      <c r="C46" s="120"/>
      <c r="D46" s="156">
        <f>SUM(C47:C49)</f>
        <v>200</v>
      </c>
      <c r="E46" s="109"/>
      <c r="F46" s="204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215">
        <v>498</v>
      </c>
      <c r="B47" s="115" t="s">
        <v>108</v>
      </c>
      <c r="C47" s="116">
        <v>200</v>
      </c>
      <c r="D47" s="156"/>
      <c r="E47" s="109"/>
      <c r="F47" s="13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213"/>
      <c r="B48" s="115"/>
      <c r="C48" s="116"/>
      <c r="D48" s="156"/>
      <c r="E48" s="109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167"/>
      <c r="B49" s="113"/>
      <c r="C49" s="117"/>
      <c r="D49" s="156"/>
      <c r="E49" s="109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185" t="s">
        <v>24</v>
      </c>
      <c r="B50" s="182" t="s">
        <v>70</v>
      </c>
      <c r="C50" s="116"/>
      <c r="D50" s="156">
        <f>SUM(C51:C52)</f>
        <v>0</v>
      </c>
      <c r="E50" s="109"/>
      <c r="F50" s="137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211"/>
      <c r="B51" s="115"/>
      <c r="C51" s="116"/>
      <c r="D51" s="156"/>
      <c r="E51" s="10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211"/>
      <c r="B52" s="115"/>
      <c r="C52" s="116"/>
      <c r="D52" s="156"/>
      <c r="E52" s="109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215"/>
      <c r="B53" s="115"/>
      <c r="C53" s="116"/>
      <c r="D53" s="156"/>
      <c r="E53" s="109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11"/>
      <c r="B54" s="115"/>
      <c r="C54" s="117"/>
      <c r="D54" s="154"/>
      <c r="E54" s="10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185">
        <v>1103</v>
      </c>
      <c r="B55" s="182" t="s">
        <v>27</v>
      </c>
      <c r="C55" s="124"/>
      <c r="D55" s="154">
        <f>SUM(C55:C57)</f>
        <v>0</v>
      </c>
      <c r="E55" s="11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165"/>
      <c r="B56" s="113"/>
      <c r="C56" s="120"/>
      <c r="D56" s="154"/>
      <c r="E56" s="121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65"/>
      <c r="B57" s="113"/>
      <c r="C57" s="120"/>
      <c r="D57" s="154"/>
      <c r="E57" s="121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231" t="s">
        <v>100</v>
      </c>
      <c r="B58" s="232"/>
      <c r="C58" s="122"/>
      <c r="D58" s="154">
        <f>SUM(C59:C61)</f>
        <v>600</v>
      </c>
      <c r="E58" s="12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165" t="s">
        <v>28</v>
      </c>
      <c r="B59" s="118" t="s">
        <v>95</v>
      </c>
      <c r="C59" s="122"/>
      <c r="D59" s="139"/>
      <c r="E59" s="109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5" t="s">
        <v>30</v>
      </c>
      <c r="B60" s="118" t="s">
        <v>96</v>
      </c>
      <c r="C60" s="120">
        <v>600</v>
      </c>
      <c r="D60" s="154"/>
      <c r="E60" s="109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5" t="s">
        <v>32</v>
      </c>
      <c r="B61" s="118" t="s">
        <v>97</v>
      </c>
      <c r="C61" s="120"/>
      <c r="D61" s="157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231" t="s">
        <v>101</v>
      </c>
      <c r="B62" s="232"/>
      <c r="C62" s="120"/>
      <c r="D62" s="157">
        <f>SUM(C63:C65)</f>
        <v>5454.4299999999994</v>
      </c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165" t="s">
        <v>34</v>
      </c>
      <c r="B63" s="118" t="s">
        <v>98</v>
      </c>
      <c r="C63" s="117">
        <v>1182.8599999999999</v>
      </c>
      <c r="D63" s="157"/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5" t="s">
        <v>36</v>
      </c>
      <c r="B64" s="118" t="s">
        <v>99</v>
      </c>
      <c r="C64" s="124"/>
      <c r="D64" s="154"/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5" t="s">
        <v>40</v>
      </c>
      <c r="B65" s="118" t="s">
        <v>104</v>
      </c>
      <c r="C65" s="117">
        <f>1735+381.7+520.5+940.37+694</f>
        <v>4271.57</v>
      </c>
      <c r="D65" s="157"/>
      <c r="E65" s="109"/>
      <c r="F65" s="137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231" t="s">
        <v>42</v>
      </c>
      <c r="B66" s="232"/>
      <c r="C66" s="117"/>
      <c r="D66" s="157"/>
      <c r="E66" s="125">
        <f>SUM(C67:C70)</f>
        <v>219079.08</v>
      </c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164" t="s">
        <v>58</v>
      </c>
      <c r="B67" s="189" t="s">
        <v>91</v>
      </c>
      <c r="C67" s="120">
        <v>168280.85</v>
      </c>
      <c r="D67" s="157"/>
      <c r="E67" s="110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4" t="s">
        <v>59</v>
      </c>
      <c r="B68" s="189" t="s">
        <v>92</v>
      </c>
      <c r="C68" s="197">
        <v>32775.96</v>
      </c>
      <c r="D68" s="156"/>
      <c r="E68" s="11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4" t="s">
        <v>60</v>
      </c>
      <c r="B69" s="189" t="s">
        <v>93</v>
      </c>
      <c r="C69" s="120">
        <v>86.21</v>
      </c>
      <c r="D69" s="156"/>
      <c r="E69" s="11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s="139" customFormat="1" ht="24.75" customHeight="1" x14ac:dyDescent="0.35">
      <c r="A70" s="164" t="s">
        <v>61</v>
      </c>
      <c r="B70" s="189" t="s">
        <v>94</v>
      </c>
      <c r="C70" s="120">
        <v>17936.060000000001</v>
      </c>
      <c r="D70" s="156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s="139" customFormat="1" ht="24.75" customHeight="1" x14ac:dyDescent="0.35">
      <c r="A71" s="164"/>
      <c r="B71" s="126"/>
      <c r="C71" s="120"/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ht="24.75" customHeight="1" x14ac:dyDescent="0.35">
      <c r="A72" s="169" t="s">
        <v>47</v>
      </c>
      <c r="B72" s="153" t="s">
        <v>48</v>
      </c>
      <c r="C72" s="120">
        <v>6063.96</v>
      </c>
      <c r="D72" s="157"/>
      <c r="E72" s="127">
        <f>+C72</f>
        <v>6063.96</v>
      </c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69"/>
      <c r="B73" s="153" t="s">
        <v>102</v>
      </c>
      <c r="C73" s="198">
        <v>35052.65</v>
      </c>
      <c r="D73" s="154"/>
      <c r="E73" s="127">
        <f>+C73</f>
        <v>35052.65</v>
      </c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66"/>
      <c r="B74" s="163"/>
      <c r="C74" s="128"/>
      <c r="D74" s="154"/>
      <c r="E74" s="109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6" t="s">
        <v>65</v>
      </c>
      <c r="B75" s="182" t="s">
        <v>88</v>
      </c>
      <c r="C75" s="124"/>
      <c r="D75" s="154">
        <f>SUM(C76:C78)</f>
        <v>0</v>
      </c>
      <c r="E75" s="109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14"/>
      <c r="B76" s="210"/>
      <c r="C76" s="129"/>
      <c r="D76" s="154"/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49"/>
      <c r="B77" s="158"/>
      <c r="C77" s="129"/>
      <c r="D77" s="199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67"/>
      <c r="B78" s="113"/>
      <c r="C78" s="155"/>
      <c r="D78" s="199"/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70" t="s">
        <v>79</v>
      </c>
      <c r="B79" s="171" t="s">
        <v>80</v>
      </c>
      <c r="C79" s="117"/>
      <c r="D79" s="157">
        <f>SUM(C80:C80)</f>
        <v>0</v>
      </c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72"/>
      <c r="B80" s="173"/>
      <c r="C80" s="117"/>
      <c r="D80" s="157"/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69" t="s">
        <v>51</v>
      </c>
      <c r="B81" s="174" t="s">
        <v>107</v>
      </c>
      <c r="C81" s="200"/>
      <c r="D81" s="201"/>
      <c r="E81" s="130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69" t="s">
        <v>52</v>
      </c>
      <c r="B82" s="174" t="s">
        <v>106</v>
      </c>
      <c r="C82" s="202"/>
      <c r="D82" s="203">
        <v>0.57999999999999996</v>
      </c>
      <c r="E82" s="130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thickBot="1" x14ac:dyDescent="0.4">
      <c r="A83" s="168"/>
      <c r="B83" s="150"/>
      <c r="C83" s="151"/>
      <c r="D83" s="151">
        <f>SUM(D8:D82)</f>
        <v>260195.68999999997</v>
      </c>
      <c r="E83" s="152">
        <f>SUM(E8:E82)</f>
        <v>260195.68999999997</v>
      </c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1.95" customHeight="1" x14ac:dyDescent="0.4">
      <c r="A84" s="131"/>
      <c r="B84" s="229" t="s">
        <v>105</v>
      </c>
      <c r="C84" s="230"/>
      <c r="D84" s="144">
        <f>SUM(D83-E83)</f>
        <v>0</v>
      </c>
      <c r="E84" s="132" t="s">
        <v>12</v>
      </c>
      <c r="F84" s="140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1.95" customHeight="1" x14ac:dyDescent="0.3">
      <c r="A85" s="133"/>
      <c r="B85" s="141"/>
      <c r="C85" s="142"/>
      <c r="D85" s="133"/>
      <c r="E85" s="133"/>
      <c r="F85" s="133" t="s">
        <v>12</v>
      </c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3">
      <c r="A86" s="133"/>
      <c r="B86" s="133"/>
      <c r="C86" s="133"/>
      <c r="D86" s="133"/>
      <c r="E86" s="133" t="s">
        <v>54</v>
      </c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43"/>
      <c r="C87" s="133"/>
      <c r="D87" s="137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 t="s">
        <v>55</v>
      </c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x14ac:dyDescent="0.3">
      <c r="A96" s="133"/>
      <c r="B96" s="133"/>
      <c r="C96" s="133"/>
      <c r="D96" s="133"/>
      <c r="E96" s="133" t="s">
        <v>56</v>
      </c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x14ac:dyDescent="0.3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</sheetData>
  <mergeCells count="7">
    <mergeCell ref="A1:E1"/>
    <mergeCell ref="A2:E2"/>
    <mergeCell ref="A3:E3"/>
    <mergeCell ref="B84:C84"/>
    <mergeCell ref="A58:B58"/>
    <mergeCell ref="A62:B62"/>
    <mergeCell ref="A66:B66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2018-02-13T16:48:21Z</cp:lastPrinted>
  <dcterms:created xsi:type="dcterms:W3CDTF">2015-10-03T20:49:13Z</dcterms:created>
  <dcterms:modified xsi:type="dcterms:W3CDTF">2018-02-15T20:00:02Z</dcterms:modified>
</cp:coreProperties>
</file>