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9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ENTRA\Desktop\CYNTHIA\CORTE NAPA 2591\"/>
    </mc:Choice>
  </mc:AlternateContent>
  <bookViews>
    <workbookView xWindow="0" yWindow="0" windowWidth="19230" windowHeight="11925" firstSheet="1" activeTab="1"/>
  </bookViews>
  <sheets>
    <sheet name="MZO-15" sheetId="62" state="hidden" r:id="rId1"/>
    <sheet name="ENERO 2018" sheetId="63" r:id="rId2"/>
  </sheets>
  <definedNames>
    <definedName name="_xlnm.Print_Area" localSheetId="1">'ENERO 2018'!$A$1:$E$86</definedName>
    <definedName name="_xlnm.Print_Area" localSheetId="0">'MZO-15'!$A$1:$E$89</definedName>
  </definedNames>
  <calcPr calcId="171027"/>
</workbook>
</file>

<file path=xl/calcChain.xml><?xml version="1.0" encoding="utf-8"?>
<calcChain xmlns="http://schemas.openxmlformats.org/spreadsheetml/2006/main">
  <c r="C8" i="63" l="1"/>
  <c r="D52" i="63"/>
  <c r="C14" i="63"/>
  <c r="C13" i="63"/>
  <c r="C27" i="63"/>
  <c r="C25" i="63"/>
  <c r="C29" i="63"/>
  <c r="C67" i="63"/>
  <c r="C15" i="63"/>
  <c r="D64" i="63" l="1"/>
  <c r="D43" i="63"/>
  <c r="D22" i="63" l="1"/>
  <c r="D8" i="63" l="1"/>
  <c r="D32" i="63" l="1"/>
  <c r="D60" i="63" l="1"/>
  <c r="E68" i="63" l="1"/>
  <c r="D12" i="63" l="1"/>
  <c r="D48" i="63" l="1"/>
  <c r="D39" i="63"/>
  <c r="D57" i="63" l="1"/>
  <c r="D77" i="63"/>
  <c r="D17" i="63" l="1"/>
  <c r="D81" i="63" l="1"/>
  <c r="E74" i="63" l="1"/>
  <c r="D20" i="63" l="1"/>
  <c r="D30" i="63"/>
  <c r="D35" i="63"/>
  <c r="D85" i="63" l="1"/>
  <c r="E75" i="63"/>
  <c r="E85" i="63" l="1"/>
  <c r="D86" i="63" s="1"/>
  <c r="D82" i="62" l="1"/>
  <c r="C80" i="62"/>
  <c r="E80" i="62" s="1"/>
  <c r="C79" i="62"/>
  <c r="E79" i="62" s="1"/>
  <c r="C77" i="62"/>
  <c r="C76" i="62"/>
  <c r="C75" i="62"/>
  <c r="C74" i="62"/>
  <c r="E73" i="62" l="1"/>
  <c r="E88" i="62" s="1"/>
  <c r="D64" i="62"/>
  <c r="D59" i="62"/>
  <c r="D50" i="62"/>
  <c r="D45" i="62" l="1"/>
  <c r="C43" i="62"/>
  <c r="D42" i="62" s="1"/>
  <c r="C39" i="62"/>
  <c r="D38" i="62" l="1"/>
  <c r="D34" i="62" l="1"/>
  <c r="D30" i="62" l="1"/>
  <c r="D27" i="62"/>
  <c r="C21" i="62"/>
  <c r="C20" i="62"/>
  <c r="D19" i="62" s="1"/>
  <c r="D17" i="62"/>
  <c r="C14" i="62"/>
  <c r="C13" i="62"/>
  <c r="D12" i="62" l="1"/>
  <c r="D7" i="62" l="1"/>
  <c r="D88" i="62" s="1"/>
  <c r="D89" i="62" s="1"/>
</calcChain>
</file>

<file path=xl/sharedStrings.xml><?xml version="1.0" encoding="utf-8"?>
<sst xmlns="http://schemas.openxmlformats.org/spreadsheetml/2006/main" count="171" uniqueCount="118">
  <si>
    <t>ADMINISTRADORA DEL COLORADO, SRL DE CV</t>
  </si>
  <si>
    <t>AV KINO Y 2DA. #103 ALTOS SAN LUIS RIO COL. SONORA</t>
  </si>
  <si>
    <t>ACO-030325-PHA</t>
  </si>
  <si>
    <t>FECHA</t>
  </si>
  <si>
    <t>CUENTA</t>
  </si>
  <si>
    <t>CONCEPTO</t>
  </si>
  <si>
    <t>DEBE</t>
  </si>
  <si>
    <t>HABER</t>
  </si>
  <si>
    <t>1100-2-1</t>
  </si>
  <si>
    <t>1102-3-2</t>
  </si>
  <si>
    <t>BANCOS ( BANORTE ) 1102-3-2</t>
  </si>
  <si>
    <t>CREDITO terminal  7537062</t>
  </si>
  <si>
    <t xml:space="preserve"> </t>
  </si>
  <si>
    <t>DEBITO  terminal  7537062</t>
  </si>
  <si>
    <t>1102-3-3</t>
  </si>
  <si>
    <t>BANCO INBURSA</t>
  </si>
  <si>
    <t>CLIENTES CREDITO ADMINISTRADORA</t>
  </si>
  <si>
    <t>1105-500</t>
  </si>
  <si>
    <t>01104-00141</t>
  </si>
  <si>
    <t>01104-00142</t>
  </si>
  <si>
    <t>01104-00143</t>
  </si>
  <si>
    <t>2105-500</t>
  </si>
  <si>
    <t>CLIENTE DE CONTADO DE ADMINISTRADORA</t>
  </si>
  <si>
    <t>CLIENTES BONO CONTADO DE ADMINISTRADORA</t>
  </si>
  <si>
    <t>01104-00031</t>
  </si>
  <si>
    <t>1104-50</t>
  </si>
  <si>
    <t>OPERADORA RIO COLORADO SORTE RASPA Y GANA</t>
  </si>
  <si>
    <t>FUNCIONARIOS Y EMPLEADOS</t>
  </si>
  <si>
    <t>1104-2</t>
  </si>
  <si>
    <t>Sodexho</t>
  </si>
  <si>
    <t>1104-3</t>
  </si>
  <si>
    <t>Efectivale</t>
  </si>
  <si>
    <t>1104-4</t>
  </si>
  <si>
    <t>Accor</t>
  </si>
  <si>
    <t>1104-18</t>
  </si>
  <si>
    <t>Efecticard</t>
  </si>
  <si>
    <t>1104-20</t>
  </si>
  <si>
    <t>Tarjeta Vale IINBURSA (SAGARPA)</t>
  </si>
  <si>
    <t>1104-23</t>
  </si>
  <si>
    <t>American Express</t>
  </si>
  <si>
    <t>1104-33</t>
  </si>
  <si>
    <t>Accor (Tarjeta)</t>
  </si>
  <si>
    <t>VENTAS</t>
  </si>
  <si>
    <t>Magna</t>
  </si>
  <si>
    <t>Premium</t>
  </si>
  <si>
    <t>Aceites</t>
  </si>
  <si>
    <t>Disel</t>
  </si>
  <si>
    <t>4005-2</t>
  </si>
  <si>
    <t>I.E.P.S.</t>
  </si>
  <si>
    <t>Iva por Trasladar 16%</t>
  </si>
  <si>
    <t>Gastos de Operación</t>
  </si>
  <si>
    <t>4001-2-33-1</t>
  </si>
  <si>
    <t>6002-33-1</t>
  </si>
  <si>
    <t>SUMAS IGUALES</t>
  </si>
  <si>
    <t xml:space="preserve">                           </t>
  </si>
  <si>
    <t xml:space="preserve">                                </t>
  </si>
  <si>
    <t xml:space="preserve">                                                         </t>
  </si>
  <si>
    <t>SOBRANTES /</t>
  </si>
  <si>
    <t>4000-2-28-1</t>
  </si>
  <si>
    <t>4000-2-28-2</t>
  </si>
  <si>
    <t>4000-2-28-3</t>
  </si>
  <si>
    <t>4000-2-28-5</t>
  </si>
  <si>
    <t>COMISION ESTATAL DE SERVICIOS PUBLICOS DE TECATE</t>
  </si>
  <si>
    <t>PRAXER S.A. DE C.V</t>
  </si>
  <si>
    <t>ELABORO: MAGDALENA RODRIGUEZ</t>
  </si>
  <si>
    <t>6001-28-58</t>
  </si>
  <si>
    <r>
      <t>FALTANTES/</t>
    </r>
    <r>
      <rPr>
        <sz val="12"/>
        <rFont val="Tahoma"/>
        <family val="2"/>
      </rPr>
      <t xml:space="preserve"> </t>
    </r>
  </si>
  <si>
    <t>DEUDORES DIVERSOS OPERADORA (CLIENTE CREDITO)</t>
  </si>
  <si>
    <t>DEUDORES DIVERSOS OPERADORA (BONOS CREDITO)</t>
  </si>
  <si>
    <t>DEUDORES DIVERSOS OPERADORA (CLIENTE CONTADO)</t>
  </si>
  <si>
    <t>OPERADORA RIO COLORADO (BONOS CONTADO)</t>
  </si>
  <si>
    <t>CLIENTES BONO (CREDITO) ADMINISTRADORA</t>
  </si>
  <si>
    <t>Caja Principal Gasolinera 15-MARZO-16</t>
  </si>
  <si>
    <t>APT AGENCIA DE SEGURIDAD PRIVADA SA DE CV</t>
  </si>
  <si>
    <t>B &amp; C CONSTRUCCION S DE RL</t>
  </si>
  <si>
    <t>INGENIERIA Y SERVICIOS ADM SA DE CV</t>
  </si>
  <si>
    <t>Caja Principal Gasolinera 16-MARZO-16</t>
  </si>
  <si>
    <t>MARTHA DELIA IRIBE LEON</t>
  </si>
  <si>
    <t>Presidencia Municipal Tecate</t>
  </si>
  <si>
    <t>6001-2-28-43</t>
  </si>
  <si>
    <t>ASALTOS</t>
  </si>
  <si>
    <t xml:space="preserve">TRANSFERENCIA BANORTE CTA: </t>
  </si>
  <si>
    <t>CRÉDITO TERMINAL 7536785</t>
  </si>
  <si>
    <t>DÉBITO TERMINAL  7536785</t>
  </si>
  <si>
    <t>AMERICAN EXPRESS</t>
  </si>
  <si>
    <t>CLIENTES BONO (CRÉDITO) ADMINISTRADORA</t>
  </si>
  <si>
    <t>DEUDORES DIVERSOS OPERADORA (CLIENTE CRÉDITO)</t>
  </si>
  <si>
    <t>DEUDORES DIVERSOS OPERADORA (BONOS CRÉDITO)</t>
  </si>
  <si>
    <t>GASTOS DE OPERACIÓN</t>
  </si>
  <si>
    <t>PARCIAL</t>
  </si>
  <si>
    <t>EST. NAPA</t>
  </si>
  <si>
    <t>MAGNA</t>
  </si>
  <si>
    <t>PREMIUM</t>
  </si>
  <si>
    <t>ACEITES</t>
  </si>
  <si>
    <t>DIESEL</t>
  </si>
  <si>
    <t>SODEXHO</t>
  </si>
  <si>
    <t>EFECTIVALE</t>
  </si>
  <si>
    <t>ACCOR</t>
  </si>
  <si>
    <t>EFECTICARD</t>
  </si>
  <si>
    <t>TARJETA/VALE INBURSA (SAGARPA)</t>
  </si>
  <si>
    <t>VALES</t>
  </si>
  <si>
    <t>TARJETAS</t>
  </si>
  <si>
    <t>IVA POR TRASLADAR 16%</t>
  </si>
  <si>
    <t>PRESIDENCIA MUNICIPAL DE TECATE</t>
  </si>
  <si>
    <t>ACCOR (TARJETA) TICKET CAR</t>
  </si>
  <si>
    <t>ELABORO MARLENE OLMOS</t>
  </si>
  <si>
    <t>FALTANTES/REFLEJADO EN CORTE</t>
  </si>
  <si>
    <t>SOBRANTES /REFLEJADO EN CORTE</t>
  </si>
  <si>
    <t>CALIFORNIA CLAYTILE SA DE CV</t>
  </si>
  <si>
    <t>JOSE ALFREDO JIMENEZ IBARRA</t>
  </si>
  <si>
    <t>GOBIERNO DEL ESTADO DE BAJA CALIFORNIA</t>
  </si>
  <si>
    <t>Caja Principal Gasolinera 13-FEBRERO- 2018</t>
  </si>
  <si>
    <t>SISTEMA  P/ EL DESARROLLO INT. DE LA FAMILIA DE B.C. (DIF)</t>
  </si>
  <si>
    <t>PODER LEGISLATIVO DE BAJA CALIFORNIA</t>
  </si>
  <si>
    <t>SANTOS MEZA HERAS</t>
  </si>
  <si>
    <t>METALES Y EQUIPOS DE BAJA CALIFORNIA</t>
  </si>
  <si>
    <t>teylor musical instruments de mexico s de rl de cv</t>
  </si>
  <si>
    <t>MA. ADELITA DELICIA SERRANO VILLEGAS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</si>
</sst>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[$-409]d\-mmm\-yy;@"/>
    <numFmt numFmtId="165" formatCode="#,##0.000"/>
    <numFmt numFmtId="166" formatCode="_-[$€-2]* #,##0.00_-;\-[$€-2]* #,##0.00_-;_-[$€-2]* &quot;-&quot;??_-"/>
  </numFmts>
  <fonts count="5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indexed="8"/>
      <name val="Tahoma"/>
      <family val="2"/>
    </font>
    <font>
      <sz val="12"/>
      <name val="Tahoma"/>
      <family val="2"/>
    </font>
    <font>
      <b/>
      <sz val="12"/>
      <name val="Tahoma"/>
      <family val="2"/>
    </font>
    <font>
      <b/>
      <u/>
      <sz val="16"/>
      <color indexed="8"/>
      <name val="Tahoma"/>
      <family val="2"/>
    </font>
    <font>
      <sz val="12"/>
      <color indexed="8"/>
      <name val="Tahoma"/>
      <family val="2"/>
    </font>
    <font>
      <sz val="11"/>
      <color indexed="8"/>
      <name val="Tahoma"/>
      <family val="2"/>
    </font>
    <font>
      <sz val="10"/>
      <name val="Calibri"/>
      <family val="2"/>
      <scheme val="minor"/>
    </font>
    <font>
      <b/>
      <sz val="11"/>
      <color indexed="8"/>
      <name val="Tahoma"/>
      <family val="2"/>
    </font>
    <font>
      <b/>
      <i/>
      <sz val="11"/>
      <color indexed="8"/>
      <name val="Tahoma"/>
      <family val="2"/>
    </font>
    <font>
      <sz val="11"/>
      <name val="Tahoma"/>
      <family val="2"/>
    </font>
    <font>
      <sz val="10"/>
      <color theme="1"/>
      <name val="Calibri"/>
      <family val="2"/>
      <scheme val="minor"/>
    </font>
    <font>
      <b/>
      <sz val="11"/>
      <name val="Tahoma"/>
      <family val="2"/>
    </font>
    <font>
      <sz val="9"/>
      <name val="Tahoma"/>
      <family val="2"/>
    </font>
    <font>
      <b/>
      <sz val="12"/>
      <color indexed="10"/>
      <name val="Tahoma"/>
      <family val="2"/>
    </font>
    <font>
      <b/>
      <sz val="12"/>
      <color rgb="FFFF0000"/>
      <name val="Tahoma"/>
      <family val="2"/>
    </font>
    <font>
      <b/>
      <sz val="9"/>
      <color indexed="8"/>
      <name val="Tahoma"/>
      <family val="2"/>
    </font>
    <font>
      <i/>
      <sz val="12"/>
      <name val="Tahoma"/>
      <family val="2"/>
    </font>
    <font>
      <b/>
      <sz val="10"/>
      <name val="Tahoma"/>
      <family val="2"/>
    </font>
    <font>
      <sz val="12"/>
      <color rgb="FF000000"/>
      <name val="Tahoma"/>
      <family val="2"/>
    </font>
    <font>
      <sz val="12"/>
      <color theme="1"/>
      <name val="Tahoma"/>
      <family val="2"/>
    </font>
    <font>
      <b/>
      <sz val="10"/>
      <name val="Corbel"/>
      <family val="2"/>
    </font>
    <font>
      <sz val="10"/>
      <color theme="1"/>
      <name val="Tahoma"/>
      <family val="2"/>
    </font>
    <font>
      <sz val="10"/>
      <color indexed="8"/>
      <name val="Tahoma"/>
      <family val="2"/>
    </font>
    <font>
      <b/>
      <sz val="18"/>
      <color indexed="8"/>
      <name val="Arial"/>
      <family val="2"/>
    </font>
    <font>
      <sz val="18"/>
      <color indexed="8"/>
      <name val="Arial"/>
      <family val="2"/>
    </font>
    <font>
      <sz val="18"/>
      <name val="Arial"/>
      <family val="2"/>
    </font>
    <font>
      <sz val="18"/>
      <color theme="1"/>
      <name val="Arial"/>
      <family val="2"/>
    </font>
    <font>
      <b/>
      <sz val="18"/>
      <name val="Arial"/>
      <family val="2"/>
    </font>
    <font>
      <sz val="18"/>
      <color rgb="FF000000"/>
      <name val="Arial"/>
      <family val="2"/>
    </font>
    <font>
      <b/>
      <i/>
      <sz val="18"/>
      <color indexed="8"/>
      <name val="Arial"/>
      <family val="2"/>
    </font>
    <font>
      <b/>
      <sz val="18"/>
      <color indexed="10"/>
      <name val="Arial"/>
      <family val="2"/>
    </font>
    <font>
      <b/>
      <sz val="18"/>
      <color rgb="FFFF0000"/>
      <name val="Arial"/>
      <family val="2"/>
    </font>
    <font>
      <sz val="18"/>
      <name val="Tahoma"/>
      <family val="2"/>
    </font>
    <font>
      <sz val="18"/>
      <color indexed="8"/>
      <name val="Tahoma"/>
      <family val="2"/>
    </font>
    <font>
      <b/>
      <sz val="18"/>
      <color indexed="8"/>
      <name val="Tahoma"/>
      <family val="2"/>
    </font>
    <font>
      <i/>
      <sz val="18"/>
      <name val="Tahoma"/>
      <family val="2"/>
    </font>
    <font>
      <b/>
      <sz val="16"/>
      <name val="Lucida Handwriting"/>
      <family val="4"/>
    </font>
    <font>
      <b/>
      <i/>
      <u/>
      <sz val="18"/>
      <color indexed="8"/>
      <name val="Arial"/>
      <family val="2"/>
    </font>
    <font>
      <i/>
      <sz val="18"/>
      <color indexed="8"/>
      <name val="Arial"/>
      <family val="2"/>
    </font>
    <font>
      <b/>
      <i/>
      <sz val="18"/>
      <name val="Arial"/>
      <family val="2"/>
    </font>
    <font>
      <b/>
      <i/>
      <sz val="18"/>
      <color theme="1"/>
      <name val="Arial"/>
      <family val="2"/>
    </font>
    <font>
      <i/>
      <sz val="18"/>
      <name val="Arial"/>
      <family val="2"/>
    </font>
    <font>
      <i/>
      <sz val="18"/>
      <color theme="1"/>
      <name val="Arial"/>
      <family val="2"/>
    </font>
    <font>
      <b/>
      <sz val="16"/>
      <name val="Arial"/>
      <family val="2"/>
    </font>
    <font>
      <sz val="18"/>
      <name val="Calibri"/>
      <family val="2"/>
    </font>
    <font>
      <b/>
      <sz val="18"/>
      <color theme="1"/>
      <name val="Arial"/>
      <family val="2"/>
    </font>
    <font>
      <sz val="18"/>
      <color theme="1"/>
      <name val="Calibri"/>
      <family val="2"/>
      <scheme val="minor"/>
    </font>
    <font>
      <sz val="1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9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4">
    <xf numFmtId="0" fontId="0" fillId="0" borderId="0"/>
    <xf numFmtId="0" fontId="2" fillId="0" borderId="0"/>
    <xf numFmtId="44" fontId="1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</cellStyleXfs>
  <cellXfs count="234">
    <xf numFmtId="0" fontId="0" fillId="0" borderId="0" xfId="0"/>
    <xf numFmtId="164" fontId="26" fillId="2" borderId="0" xfId="3" applyNumberFormat="1" applyFont="1" applyFill="1" applyBorder="1" applyAlignment="1">
      <alignment horizontal="center"/>
    </xf>
    <xf numFmtId="164" fontId="3" fillId="0" borderId="0" xfId="3" applyNumberFormat="1" applyFont="1" applyFill="1" applyBorder="1" applyAlignment="1">
      <alignment horizontal="left"/>
    </xf>
    <xf numFmtId="164" fontId="3" fillId="0" borderId="0" xfId="3" applyNumberFormat="1" applyFont="1" applyFill="1" applyBorder="1" applyAlignment="1">
      <alignment horizontal="center"/>
    </xf>
    <xf numFmtId="164" fontId="3" fillId="2" borderId="0" xfId="3" applyNumberFormat="1" applyFont="1" applyFill="1" applyBorder="1" applyAlignment="1">
      <alignment horizontal="center"/>
    </xf>
    <xf numFmtId="164" fontId="3" fillId="2" borderId="0" xfId="3" applyNumberFormat="1" applyFont="1" applyFill="1" applyBorder="1"/>
    <xf numFmtId="0" fontId="4" fillId="0" borderId="0" xfId="3" applyFont="1"/>
    <xf numFmtId="0" fontId="5" fillId="0" borderId="0" xfId="3" applyFont="1" applyFill="1"/>
    <xf numFmtId="164" fontId="3" fillId="0" borderId="0" xfId="3" applyNumberFormat="1" applyFont="1" applyFill="1" applyBorder="1" applyAlignment="1">
      <alignment horizontal="right"/>
    </xf>
    <xf numFmtId="0" fontId="6" fillId="0" borderId="0" xfId="3" applyNumberFormat="1" applyFont="1" applyFill="1" applyBorder="1" applyAlignment="1">
      <alignment horizontal="center"/>
    </xf>
    <xf numFmtId="14" fontId="3" fillId="2" borderId="0" xfId="3" applyNumberFormat="1" applyFont="1" applyFill="1" applyBorder="1" applyAlignment="1">
      <alignment horizontal="right"/>
    </xf>
    <xf numFmtId="0" fontId="7" fillId="0" borderId="0" xfId="3" applyFont="1" applyFill="1" applyBorder="1" applyAlignment="1">
      <alignment horizontal="left"/>
    </xf>
    <xf numFmtId="0" fontId="3" fillId="0" borderId="0" xfId="3" applyFont="1" applyFill="1" applyBorder="1" applyAlignment="1">
      <alignment horizontal="center"/>
    </xf>
    <xf numFmtId="0" fontId="7" fillId="0" borderId="0" xfId="3" applyFont="1" applyFill="1" applyBorder="1"/>
    <xf numFmtId="4" fontId="3" fillId="0" borderId="0" xfId="3" applyNumberFormat="1" applyFont="1" applyFill="1" applyBorder="1"/>
    <xf numFmtId="0" fontId="3" fillId="0" borderId="1" xfId="3" applyFont="1" applyFill="1" applyBorder="1" applyAlignment="1">
      <alignment horizontal="center"/>
    </xf>
    <xf numFmtId="0" fontId="3" fillId="0" borderId="2" xfId="3" applyFont="1" applyFill="1" applyBorder="1" applyAlignment="1">
      <alignment horizontal="center"/>
    </xf>
    <xf numFmtId="4" fontId="3" fillId="0" borderId="2" xfId="3" applyNumberFormat="1" applyFont="1" applyFill="1" applyBorder="1" applyAlignment="1">
      <alignment horizontal="center"/>
    </xf>
    <xf numFmtId="4" fontId="3" fillId="0" borderId="3" xfId="3" applyNumberFormat="1" applyFont="1" applyFill="1" applyBorder="1" applyAlignment="1">
      <alignment horizontal="center"/>
    </xf>
    <xf numFmtId="0" fontId="3" fillId="0" borderId="4" xfId="3" applyFont="1" applyFill="1" applyBorder="1" applyAlignment="1">
      <alignment horizontal="left"/>
    </xf>
    <xf numFmtId="44" fontId="7" fillId="0" borderId="6" xfId="3" applyNumberFormat="1" applyFont="1" applyFill="1" applyBorder="1"/>
    <xf numFmtId="44" fontId="7" fillId="0" borderId="0" xfId="4" applyNumberFormat="1" applyFont="1" applyFill="1" applyBorder="1"/>
    <xf numFmtId="44" fontId="3" fillId="0" borderId="0" xfId="4" applyNumberFormat="1" applyFont="1" applyFill="1" applyBorder="1"/>
    <xf numFmtId="44" fontId="3" fillId="0" borderId="5" xfId="5" applyNumberFormat="1" applyFont="1" applyFill="1" applyBorder="1"/>
    <xf numFmtId="0" fontId="4" fillId="0" borderId="6" xfId="3" applyFont="1" applyFill="1" applyBorder="1"/>
    <xf numFmtId="44" fontId="7" fillId="0" borderId="0" xfId="3" applyNumberFormat="1" applyFont="1" applyFill="1" applyBorder="1"/>
    <xf numFmtId="0" fontId="3" fillId="2" borderId="5" xfId="3" applyFont="1" applyFill="1" applyBorder="1" applyAlignment="1">
      <alignment horizontal="left"/>
    </xf>
    <xf numFmtId="44" fontId="4" fillId="0" borderId="5" xfId="4" applyNumberFormat="1" applyFont="1" applyFill="1" applyBorder="1"/>
    <xf numFmtId="0" fontId="3" fillId="2" borderId="5" xfId="6" applyFont="1" applyFill="1" applyBorder="1" applyAlignment="1">
      <alignment horizontal="left"/>
    </xf>
    <xf numFmtId="0" fontId="4" fillId="0" borderId="5" xfId="3" applyFont="1" applyFill="1" applyBorder="1"/>
    <xf numFmtId="44" fontId="3" fillId="0" borderId="5" xfId="4" applyNumberFormat="1" applyFont="1" applyFill="1" applyBorder="1"/>
    <xf numFmtId="0" fontId="3" fillId="3" borderId="5" xfId="6" applyFont="1" applyFill="1" applyBorder="1" applyAlignment="1">
      <alignment horizontal="left"/>
    </xf>
    <xf numFmtId="44" fontId="4" fillId="0" borderId="5" xfId="2" applyFont="1" applyFill="1" applyBorder="1"/>
    <xf numFmtId="4" fontId="7" fillId="0" borderId="5" xfId="7" applyNumberFormat="1" applyFont="1" applyFill="1" applyBorder="1"/>
    <xf numFmtId="44" fontId="4" fillId="0" borderId="0" xfId="3" applyNumberFormat="1" applyFont="1"/>
    <xf numFmtId="44" fontId="7" fillId="0" borderId="5" xfId="4" applyNumberFormat="1" applyFont="1" applyFill="1" applyBorder="1"/>
    <xf numFmtId="44" fontId="7" fillId="0" borderId="5" xfId="3" applyNumberFormat="1" applyFont="1" applyFill="1" applyBorder="1"/>
    <xf numFmtId="44" fontId="7" fillId="0" borderId="5" xfId="7" applyNumberFormat="1" applyFont="1" applyFill="1" applyBorder="1"/>
    <xf numFmtId="0" fontId="3" fillId="0" borderId="5" xfId="3" applyFont="1" applyFill="1" applyBorder="1" applyAlignment="1">
      <alignment horizontal="left"/>
    </xf>
    <xf numFmtId="0" fontId="7" fillId="0" borderId="4" xfId="3" applyFont="1" applyFill="1" applyBorder="1" applyAlignment="1">
      <alignment horizontal="center"/>
    </xf>
    <xf numFmtId="0" fontId="8" fillId="0" borderId="5" xfId="3" applyFont="1" applyFill="1" applyBorder="1" applyAlignment="1">
      <alignment horizontal="left"/>
    </xf>
    <xf numFmtId="0" fontId="10" fillId="0" borderId="5" xfId="3" applyFont="1" applyFill="1" applyBorder="1" applyAlignment="1">
      <alignment horizontal="left"/>
    </xf>
    <xf numFmtId="0" fontId="3" fillId="3" borderId="5" xfId="3" applyFont="1" applyFill="1" applyBorder="1" applyAlignment="1">
      <alignment horizontal="left"/>
    </xf>
    <xf numFmtId="0" fontId="7" fillId="3" borderId="5" xfId="3" applyFont="1" applyFill="1" applyBorder="1" applyAlignment="1">
      <alignment horizontal="left"/>
    </xf>
    <xf numFmtId="0" fontId="4" fillId="0" borderId="5" xfId="3" applyFont="1" applyBorder="1"/>
    <xf numFmtId="0" fontId="5" fillId="0" borderId="4" xfId="3" applyFont="1" applyFill="1" applyBorder="1" applyAlignment="1">
      <alignment horizontal="left"/>
    </xf>
    <xf numFmtId="0" fontId="4" fillId="0" borderId="4" xfId="3" applyFont="1" applyBorder="1" applyAlignment="1">
      <alignment horizontal="center"/>
    </xf>
    <xf numFmtId="0" fontId="3" fillId="0" borderId="9" xfId="3" applyFont="1" applyFill="1" applyBorder="1" applyAlignment="1">
      <alignment horizontal="left"/>
    </xf>
    <xf numFmtId="0" fontId="11" fillId="4" borderId="5" xfId="3" applyFont="1" applyFill="1" applyBorder="1" applyAlignment="1">
      <alignment horizontal="left"/>
    </xf>
    <xf numFmtId="0" fontId="7" fillId="0" borderId="5" xfId="3" applyFont="1" applyFill="1" applyBorder="1" applyAlignment="1">
      <alignment horizontal="left"/>
    </xf>
    <xf numFmtId="0" fontId="10" fillId="0" borderId="4" xfId="3" applyFont="1" applyFill="1" applyBorder="1" applyAlignment="1">
      <alignment horizontal="right"/>
    </xf>
    <xf numFmtId="44" fontId="3" fillId="0" borderId="6" xfId="8" applyNumberFormat="1" applyFont="1" applyFill="1" applyBorder="1"/>
    <xf numFmtId="0" fontId="3" fillId="0" borderId="10" xfId="3" applyFont="1" applyFill="1" applyBorder="1" applyAlignment="1">
      <alignment horizontal="left"/>
    </xf>
    <xf numFmtId="44" fontId="7" fillId="0" borderId="10" xfId="3" applyNumberFormat="1" applyFont="1" applyFill="1" applyBorder="1"/>
    <xf numFmtId="0" fontId="12" fillId="0" borderId="6" xfId="3" applyFont="1" applyFill="1" applyBorder="1" applyAlignment="1">
      <alignment horizontal="left"/>
    </xf>
    <xf numFmtId="44" fontId="14" fillId="0" borderId="6" xfId="2" applyFont="1" applyFill="1" applyBorder="1" applyAlignment="1">
      <alignment horizontal="right"/>
    </xf>
    <xf numFmtId="44" fontId="5" fillId="0" borderId="6" xfId="8" applyNumberFormat="1" applyFont="1" applyFill="1" applyBorder="1"/>
    <xf numFmtId="44" fontId="16" fillId="0" borderId="6" xfId="8" applyNumberFormat="1" applyFont="1" applyFill="1" applyBorder="1"/>
    <xf numFmtId="44" fontId="3" fillId="0" borderId="5" xfId="3" applyNumberFormat="1" applyFont="1" applyFill="1" applyBorder="1"/>
    <xf numFmtId="44" fontId="3" fillId="0" borderId="6" xfId="3" applyNumberFormat="1" applyFont="1" applyFill="1" applyBorder="1"/>
    <xf numFmtId="44" fontId="7" fillId="0" borderId="5" xfId="4" applyNumberFormat="1" applyFont="1" applyFill="1" applyBorder="1" applyAlignment="1">
      <alignment horizontal="right"/>
    </xf>
    <xf numFmtId="44" fontId="7" fillId="0" borderId="11" xfId="4" applyNumberFormat="1" applyFont="1" applyFill="1" applyBorder="1" applyAlignment="1"/>
    <xf numFmtId="44" fontId="7" fillId="0" borderId="5" xfId="5" applyNumberFormat="1" applyFont="1" applyFill="1" applyBorder="1" applyAlignment="1">
      <alignment horizontal="right"/>
    </xf>
    <xf numFmtId="0" fontId="9" fillId="0" borderId="5" xfId="1" applyNumberFormat="1" applyFont="1" applyFill="1" applyBorder="1" applyAlignment="1" applyProtection="1">
      <alignment horizontal="left" vertical="center"/>
    </xf>
    <xf numFmtId="44" fontId="5" fillId="0" borderId="5" xfId="3" applyNumberFormat="1" applyFont="1" applyFill="1" applyBorder="1"/>
    <xf numFmtId="44" fontId="5" fillId="2" borderId="5" xfId="5" applyNumberFormat="1" applyFont="1" applyFill="1" applyBorder="1"/>
    <xf numFmtId="44" fontId="5" fillId="0" borderId="6" xfId="3" applyNumberFormat="1" applyFont="1" applyFill="1" applyBorder="1"/>
    <xf numFmtId="0" fontId="3" fillId="0" borderId="12" xfId="3" applyFont="1" applyFill="1" applyBorder="1" applyAlignment="1">
      <alignment horizontal="left"/>
    </xf>
    <xf numFmtId="0" fontId="5" fillId="0" borderId="13" xfId="3" applyFont="1" applyFill="1" applyBorder="1" applyAlignment="1">
      <alignment horizontal="left"/>
    </xf>
    <xf numFmtId="44" fontId="17" fillId="0" borderId="13" xfId="3" applyNumberFormat="1" applyFont="1" applyFill="1" applyBorder="1"/>
    <xf numFmtId="44" fontId="5" fillId="2" borderId="13" xfId="9" applyNumberFormat="1" applyFont="1" applyFill="1" applyBorder="1"/>
    <xf numFmtId="0" fontId="3" fillId="0" borderId="14" xfId="3" applyFont="1" applyFill="1" applyBorder="1" applyAlignment="1">
      <alignment horizontal="left"/>
    </xf>
    <xf numFmtId="0" fontId="3" fillId="0" borderId="15" xfId="3" applyFont="1" applyFill="1" applyBorder="1" applyAlignment="1">
      <alignment horizontal="right"/>
    </xf>
    <xf numFmtId="44" fontId="3" fillId="0" borderId="15" xfId="3" applyNumberFormat="1" applyFont="1" applyFill="1" applyBorder="1"/>
    <xf numFmtId="44" fontId="3" fillId="0" borderId="16" xfId="3" applyNumberFormat="1" applyFont="1" applyFill="1" applyBorder="1"/>
    <xf numFmtId="14" fontId="7" fillId="0" borderId="0" xfId="3" applyNumberFormat="1" applyFont="1" applyFill="1" applyBorder="1" applyAlignment="1">
      <alignment horizontal="left"/>
    </xf>
    <xf numFmtId="0" fontId="18" fillId="0" borderId="0" xfId="3" applyFont="1" applyFill="1" applyBorder="1"/>
    <xf numFmtId="165" fontId="3" fillId="0" borderId="0" xfId="8" applyNumberFormat="1" applyFont="1" applyFill="1" applyBorder="1"/>
    <xf numFmtId="4" fontId="7" fillId="0" borderId="0" xfId="3" applyNumberFormat="1" applyFont="1" applyFill="1" applyBorder="1"/>
    <xf numFmtId="165" fontId="4" fillId="0" borderId="0" xfId="3" applyNumberFormat="1" applyFont="1"/>
    <xf numFmtId="0" fontId="19" fillId="0" borderId="0" xfId="3" applyFont="1"/>
    <xf numFmtId="0" fontId="4" fillId="0" borderId="0" xfId="3" applyFont="1" applyFill="1"/>
    <xf numFmtId="44" fontId="7" fillId="0" borderId="7" xfId="7" applyNumberFormat="1" applyFont="1" applyFill="1" applyBorder="1"/>
    <xf numFmtId="0" fontId="5" fillId="0" borderId="8" xfId="3" applyFont="1" applyFill="1" applyBorder="1" applyAlignment="1">
      <alignment horizontal="left"/>
    </xf>
    <xf numFmtId="0" fontId="4" fillId="0" borderId="8" xfId="3" applyFont="1" applyFill="1" applyBorder="1" applyAlignment="1">
      <alignment horizontal="left"/>
    </xf>
    <xf numFmtId="0" fontId="20" fillId="2" borderId="5" xfId="3" applyFont="1" applyFill="1" applyBorder="1" applyAlignment="1">
      <alignment horizontal="left"/>
    </xf>
    <xf numFmtId="0" fontId="7" fillId="0" borderId="4" xfId="3" applyFont="1" applyFill="1" applyBorder="1" applyAlignment="1">
      <alignment horizontal="right"/>
    </xf>
    <xf numFmtId="0" fontId="13" fillId="0" borderId="5" xfId="0" applyFont="1" applyFill="1" applyBorder="1"/>
    <xf numFmtId="44" fontId="7" fillId="0" borderId="7" xfId="4" applyNumberFormat="1" applyFont="1" applyFill="1" applyBorder="1"/>
    <xf numFmtId="0" fontId="4" fillId="0" borderId="4" xfId="0" applyFont="1" applyFill="1" applyBorder="1" applyAlignment="1">
      <alignment horizontal="center"/>
    </xf>
    <xf numFmtId="0" fontId="3" fillId="3" borderId="4" xfId="3" applyFont="1" applyFill="1" applyBorder="1" applyAlignment="1">
      <alignment horizontal="left"/>
    </xf>
    <xf numFmtId="0" fontId="7" fillId="3" borderId="4" xfId="3" applyFont="1" applyFill="1" applyBorder="1" applyAlignment="1">
      <alignment horizontal="center"/>
    </xf>
    <xf numFmtId="0" fontId="4" fillId="0" borderId="4" xfId="3" applyFont="1" applyFill="1" applyBorder="1" applyAlignment="1">
      <alignment horizontal="center"/>
    </xf>
    <xf numFmtId="0" fontId="4" fillId="0" borderId="0" xfId="3" applyFont="1" applyFill="1" applyBorder="1"/>
    <xf numFmtId="0" fontId="4" fillId="0" borderId="5" xfId="0" applyFont="1" applyBorder="1"/>
    <xf numFmtId="0" fontId="4" fillId="0" borderId="5" xfId="0" applyFont="1" applyFill="1" applyBorder="1"/>
    <xf numFmtId="0" fontId="21" fillId="0" borderId="5" xfId="0" applyFont="1" applyBorder="1"/>
    <xf numFmtId="0" fontId="22" fillId="0" borderId="8" xfId="0" applyFont="1" applyFill="1" applyBorder="1"/>
    <xf numFmtId="0" fontId="4" fillId="0" borderId="8" xfId="0" applyFont="1" applyBorder="1"/>
    <xf numFmtId="0" fontId="3" fillId="5" borderId="4" xfId="3" applyFont="1" applyFill="1" applyBorder="1" applyAlignment="1">
      <alignment horizontal="left"/>
    </xf>
    <xf numFmtId="0" fontId="15" fillId="5" borderId="5" xfId="3" applyFont="1" applyFill="1" applyBorder="1" applyAlignment="1">
      <alignment horizontal="left"/>
    </xf>
    <xf numFmtId="0" fontId="7" fillId="5" borderId="5" xfId="3" applyFont="1" applyFill="1" applyBorder="1" applyAlignment="1">
      <alignment horizontal="left"/>
    </xf>
    <xf numFmtId="0" fontId="23" fillId="0" borderId="0" xfId="3" applyFont="1" applyAlignment="1">
      <alignment horizontal="right"/>
    </xf>
    <xf numFmtId="0" fontId="4" fillId="0" borderId="5" xfId="0" applyFont="1" applyFill="1" applyBorder="1" applyAlignment="1">
      <alignment vertical="top"/>
    </xf>
    <xf numFmtId="0" fontId="24" fillId="0" borderId="5" xfId="0" applyFont="1" applyBorder="1"/>
    <xf numFmtId="0" fontId="25" fillId="0" borderId="5" xfId="3" applyFont="1" applyFill="1" applyBorder="1" applyAlignment="1">
      <alignment horizontal="left"/>
    </xf>
    <xf numFmtId="164" fontId="26" fillId="2" borderId="0" xfId="3" applyNumberFormat="1" applyFont="1" applyFill="1" applyBorder="1" applyAlignment="1">
      <alignment horizontal="right"/>
    </xf>
    <xf numFmtId="164" fontId="26" fillId="2" borderId="0" xfId="3" applyNumberFormat="1" applyFont="1" applyFill="1" applyBorder="1" applyAlignment="1">
      <alignment horizontal="center"/>
    </xf>
    <xf numFmtId="0" fontId="26" fillId="0" borderId="5" xfId="3" applyFont="1" applyFill="1" applyBorder="1" applyAlignment="1">
      <alignment horizontal="left"/>
    </xf>
    <xf numFmtId="44" fontId="27" fillId="0" borderId="6" xfId="3" applyNumberFormat="1" applyFont="1" applyFill="1" applyBorder="1"/>
    <xf numFmtId="44" fontId="27" fillId="2" borderId="6" xfId="3" applyNumberFormat="1" applyFont="1" applyFill="1" applyBorder="1"/>
    <xf numFmtId="0" fontId="26" fillId="3" borderId="5" xfId="6" applyFont="1" applyFill="1" applyBorder="1" applyAlignment="1">
      <alignment horizontal="left"/>
    </xf>
    <xf numFmtId="0" fontId="28" fillId="0" borderId="5" xfId="0" applyFont="1" applyBorder="1"/>
    <xf numFmtId="0" fontId="28" fillId="0" borderId="5" xfId="3" applyFont="1" applyBorder="1"/>
    <xf numFmtId="0" fontId="29" fillId="0" borderId="5" xfId="0" applyFont="1" applyBorder="1"/>
    <xf numFmtId="0" fontId="28" fillId="0" borderId="5" xfId="11" applyFont="1" applyBorder="1" applyAlignment="1">
      <alignment vertical="center"/>
    </xf>
    <xf numFmtId="44" fontId="27" fillId="0" borderId="5" xfId="7" applyNumberFormat="1" applyFont="1" applyFill="1" applyBorder="1"/>
    <xf numFmtId="44" fontId="27" fillId="0" borderId="5" xfId="4" applyNumberFormat="1" applyFont="1" applyFill="1" applyBorder="1"/>
    <xf numFmtId="0" fontId="27" fillId="0" borderId="5" xfId="3" applyFont="1" applyFill="1" applyBorder="1" applyAlignment="1">
      <alignment horizontal="left"/>
    </xf>
    <xf numFmtId="0" fontId="28" fillId="0" borderId="6" xfId="3" applyFont="1" applyFill="1" applyBorder="1" applyAlignment="1">
      <alignment horizontal="left"/>
    </xf>
    <xf numFmtId="44" fontId="28" fillId="0" borderId="5" xfId="2" applyFont="1" applyFill="1" applyBorder="1"/>
    <xf numFmtId="44" fontId="30" fillId="0" borderId="6" xfId="8" applyNumberFormat="1" applyFont="1" applyFill="1" applyBorder="1"/>
    <xf numFmtId="44" fontId="28" fillId="0" borderId="5" xfId="4" applyNumberFormat="1" applyFont="1" applyFill="1" applyBorder="1"/>
    <xf numFmtId="44" fontId="33" fillId="0" borderId="6" xfId="8" applyNumberFormat="1" applyFont="1" applyFill="1" applyBorder="1"/>
    <xf numFmtId="44" fontId="27" fillId="0" borderId="5" xfId="3" applyNumberFormat="1" applyFont="1" applyFill="1" applyBorder="1"/>
    <xf numFmtId="44" fontId="26" fillId="2" borderId="6" xfId="3" applyNumberFormat="1" applyFont="1" applyFill="1" applyBorder="1"/>
    <xf numFmtId="0" fontId="27" fillId="2" borderId="5" xfId="3" applyFont="1" applyFill="1" applyBorder="1" applyAlignment="1">
      <alignment horizontal="left"/>
    </xf>
    <xf numFmtId="44" fontId="26" fillId="2" borderId="6" xfId="8" applyNumberFormat="1" applyFont="1" applyFill="1" applyBorder="1"/>
    <xf numFmtId="44" fontId="27" fillId="0" borderId="5" xfId="5" applyNumberFormat="1" applyFont="1" applyFill="1" applyBorder="1" applyAlignment="1">
      <alignment horizontal="right"/>
    </xf>
    <xf numFmtId="44" fontId="29" fillId="0" borderId="5" xfId="2" applyFont="1" applyFill="1" applyBorder="1"/>
    <xf numFmtId="44" fontId="30" fillId="2" borderId="6" xfId="3" applyNumberFormat="1" applyFont="1" applyFill="1" applyBorder="1"/>
    <xf numFmtId="14" fontId="27" fillId="2" borderId="0" xfId="3" applyNumberFormat="1" applyFont="1" applyFill="1" applyBorder="1" applyAlignment="1">
      <alignment horizontal="left"/>
    </xf>
    <xf numFmtId="4" fontId="27" fillId="2" borderId="0" xfId="3" applyNumberFormat="1" applyFont="1" applyFill="1" applyBorder="1"/>
    <xf numFmtId="0" fontId="35" fillId="2" borderId="0" xfId="3" applyFont="1" applyFill="1"/>
    <xf numFmtId="0" fontId="35" fillId="0" borderId="0" xfId="3" applyFont="1"/>
    <xf numFmtId="44" fontId="36" fillId="2" borderId="0" xfId="4" applyNumberFormat="1" applyFont="1" applyFill="1" applyBorder="1"/>
    <xf numFmtId="44" fontId="37" fillId="2" borderId="0" xfId="4" applyNumberFormat="1" applyFont="1" applyFill="1" applyBorder="1"/>
    <xf numFmtId="44" fontId="35" fillId="2" borderId="0" xfId="3" applyNumberFormat="1" applyFont="1" applyFill="1"/>
    <xf numFmtId="4" fontId="35" fillId="2" borderId="0" xfId="3" applyNumberFormat="1" applyFont="1" applyFill="1"/>
    <xf numFmtId="0" fontId="35" fillId="0" borderId="0" xfId="3" applyFont="1" applyFill="1"/>
    <xf numFmtId="165" fontId="35" fillId="2" borderId="0" xfId="3" applyNumberFormat="1" applyFont="1" applyFill="1"/>
    <xf numFmtId="0" fontId="35" fillId="2" borderId="0" xfId="3" applyFont="1" applyFill="1" applyAlignment="1">
      <alignment horizontal="right"/>
    </xf>
    <xf numFmtId="0" fontId="35" fillId="2" borderId="0" xfId="3" applyFont="1" applyFill="1" applyAlignment="1">
      <alignment horizontal="center"/>
    </xf>
    <xf numFmtId="0" fontId="38" fillId="2" borderId="0" xfId="3" applyFont="1" applyFill="1"/>
    <xf numFmtId="44" fontId="30" fillId="2" borderId="0" xfId="0" applyNumberFormat="1" applyFont="1" applyFill="1" applyBorder="1" applyAlignment="1"/>
    <xf numFmtId="0" fontId="28" fillId="0" borderId="4" xfId="3" applyFont="1" applyFill="1" applyBorder="1" applyAlignment="1">
      <alignment horizontal="center"/>
    </xf>
    <xf numFmtId="49" fontId="28" fillId="0" borderId="4" xfId="11" applyNumberFormat="1" applyFont="1" applyFill="1" applyBorder="1" applyAlignment="1">
      <alignment horizontal="center" vertical="center"/>
    </xf>
    <xf numFmtId="0" fontId="30" fillId="0" borderId="4" xfId="11" applyFont="1" applyBorder="1" applyAlignment="1">
      <alignment horizontal="center" vertical="center"/>
    </xf>
    <xf numFmtId="0" fontId="29" fillId="0" borderId="4" xfId="0" applyFont="1" applyBorder="1" applyAlignment="1">
      <alignment horizontal="center"/>
    </xf>
    <xf numFmtId="0" fontId="28" fillId="0" borderId="4" xfId="3" applyNumberFormat="1" applyFont="1" applyFill="1" applyBorder="1" applyAlignment="1" applyProtection="1">
      <alignment horizontal="center" vertical="center"/>
    </xf>
    <xf numFmtId="0" fontId="26" fillId="0" borderId="13" xfId="3" applyFont="1" applyFill="1" applyBorder="1" applyAlignment="1">
      <alignment horizontal="right"/>
    </xf>
    <xf numFmtId="44" fontId="26" fillId="0" borderId="13" xfId="3" applyNumberFormat="1" applyFont="1" applyFill="1" applyBorder="1"/>
    <xf numFmtId="44" fontId="26" fillId="0" borderId="18" xfId="3" applyNumberFormat="1" applyFont="1" applyFill="1" applyBorder="1"/>
    <xf numFmtId="0" fontId="32" fillId="2" borderId="5" xfId="3" applyFont="1" applyFill="1" applyBorder="1" applyAlignment="1">
      <alignment horizontal="left"/>
    </xf>
    <xf numFmtId="44" fontId="26" fillId="0" borderId="5" xfId="4" applyNumberFormat="1" applyFont="1" applyFill="1" applyBorder="1"/>
    <xf numFmtId="0" fontId="28" fillId="0" borderId="5" xfId="3" applyFont="1" applyFill="1" applyBorder="1"/>
    <xf numFmtId="44" fontId="26" fillId="0" borderId="5" xfId="5" applyNumberFormat="1" applyFont="1" applyFill="1" applyBorder="1"/>
    <xf numFmtId="44" fontId="26" fillId="0" borderId="5" xfId="3" applyNumberFormat="1" applyFont="1" applyFill="1" applyBorder="1"/>
    <xf numFmtId="0" fontId="29" fillId="0" borderId="5" xfId="12" applyFont="1" applyBorder="1"/>
    <xf numFmtId="164" fontId="32" fillId="2" borderId="0" xfId="3" applyNumberFormat="1" applyFont="1" applyFill="1" applyBorder="1" applyAlignment="1">
      <alignment horizontal="center"/>
    </xf>
    <xf numFmtId="14" fontId="32" fillId="2" borderId="0" xfId="3" applyNumberFormat="1" applyFont="1" applyFill="1" applyBorder="1" applyAlignment="1">
      <alignment horizontal="right"/>
    </xf>
    <xf numFmtId="164" fontId="41" fillId="2" borderId="0" xfId="3" applyNumberFormat="1" applyFont="1" applyFill="1" applyBorder="1" applyAlignment="1">
      <alignment horizontal="center"/>
    </xf>
    <xf numFmtId="0" fontId="40" fillId="2" borderId="0" xfId="3" applyNumberFormat="1" applyFont="1" applyFill="1" applyBorder="1" applyAlignment="1">
      <alignment horizontal="center"/>
    </xf>
    <xf numFmtId="0" fontId="32" fillId="0" borderId="5" xfId="3" applyFont="1" applyFill="1" applyBorder="1" applyAlignment="1">
      <alignment horizontal="left"/>
    </xf>
    <xf numFmtId="0" fontId="26" fillId="2" borderId="4" xfId="3" applyFont="1" applyFill="1" applyBorder="1" applyAlignment="1">
      <alignment horizontal="center"/>
    </xf>
    <xf numFmtId="0" fontId="26" fillId="0" borderId="4" xfId="3" applyFont="1" applyFill="1" applyBorder="1" applyAlignment="1">
      <alignment horizontal="center"/>
    </xf>
    <xf numFmtId="0" fontId="32" fillId="0" borderId="4" xfId="3" applyFont="1" applyFill="1" applyBorder="1" applyAlignment="1">
      <alignment horizontal="center"/>
    </xf>
    <xf numFmtId="0" fontId="28" fillId="0" borderId="4" xfId="3" applyFont="1" applyBorder="1" applyAlignment="1">
      <alignment horizontal="center"/>
    </xf>
    <xf numFmtId="0" fontId="26" fillId="0" borderId="12" xfId="3" applyFont="1" applyFill="1" applyBorder="1" applyAlignment="1">
      <alignment horizontal="center"/>
    </xf>
    <xf numFmtId="0" fontId="32" fillId="2" borderId="4" xfId="3" applyFont="1" applyFill="1" applyBorder="1" applyAlignment="1">
      <alignment horizontal="center"/>
    </xf>
    <xf numFmtId="0" fontId="42" fillId="0" borderId="4" xfId="0" applyFont="1" applyBorder="1" applyAlignment="1">
      <alignment horizontal="center"/>
    </xf>
    <xf numFmtId="0" fontId="43" fillId="0" borderId="5" xfId="12" applyFont="1" applyBorder="1"/>
    <xf numFmtId="0" fontId="44" fillId="0" borderId="4" xfId="12" applyNumberFormat="1" applyFont="1" applyFill="1" applyBorder="1" applyAlignment="1" applyProtection="1">
      <alignment horizontal="center" vertical="center"/>
    </xf>
    <xf numFmtId="0" fontId="45" fillId="0" borderId="5" xfId="12" applyFont="1" applyFill="1" applyBorder="1"/>
    <xf numFmtId="0" fontId="42" fillId="2" borderId="5" xfId="3" applyFont="1" applyFill="1" applyBorder="1" applyAlignment="1">
      <alignment horizontal="left"/>
    </xf>
    <xf numFmtId="0" fontId="32" fillId="0" borderId="5" xfId="3" applyFont="1" applyFill="1" applyBorder="1" applyAlignment="1">
      <alignment horizontal="left" wrapText="1"/>
    </xf>
    <xf numFmtId="0" fontId="41" fillId="3" borderId="5" xfId="6" applyFont="1" applyFill="1" applyBorder="1" applyAlignment="1">
      <alignment horizontal="left"/>
    </xf>
    <xf numFmtId="0" fontId="41" fillId="0" borderId="5" xfId="3" applyFont="1" applyFill="1" applyBorder="1" applyAlignment="1">
      <alignment horizontal="left"/>
    </xf>
    <xf numFmtId="0" fontId="26" fillId="0" borderId="1" xfId="3" applyFont="1" applyFill="1" applyBorder="1" applyAlignment="1">
      <alignment horizontal="center"/>
    </xf>
    <xf numFmtId="0" fontId="32" fillId="0" borderId="2" xfId="3" applyFont="1" applyFill="1" applyBorder="1" applyAlignment="1">
      <alignment horizontal="left"/>
    </xf>
    <xf numFmtId="44" fontId="28" fillId="0" borderId="2" xfId="2" applyFont="1" applyFill="1" applyBorder="1"/>
    <xf numFmtId="44" fontId="27" fillId="0" borderId="3" xfId="3" applyNumberFormat="1" applyFont="1" applyFill="1" applyBorder="1"/>
    <xf numFmtId="0" fontId="32" fillId="5" borderId="5" xfId="3" applyFont="1" applyFill="1" applyBorder="1" applyAlignment="1">
      <alignment horizontal="left"/>
    </xf>
    <xf numFmtId="0" fontId="26" fillId="5" borderId="5" xfId="6" applyFont="1" applyFill="1" applyBorder="1" applyAlignment="1">
      <alignment horizontal="left"/>
    </xf>
    <xf numFmtId="0" fontId="32" fillId="5" borderId="5" xfId="3" applyFont="1" applyFill="1" applyBorder="1" applyAlignment="1">
      <alignment horizontal="left" wrapText="1"/>
    </xf>
    <xf numFmtId="0" fontId="32" fillId="5" borderId="4" xfId="3" applyFont="1" applyFill="1" applyBorder="1" applyAlignment="1">
      <alignment horizontal="center"/>
    </xf>
    <xf numFmtId="0" fontId="26" fillId="5" borderId="5" xfId="3" applyFont="1" applyFill="1" applyBorder="1" applyAlignment="1">
      <alignment horizontal="left"/>
    </xf>
    <xf numFmtId="0" fontId="42" fillId="5" borderId="4" xfId="3" applyFont="1" applyFill="1" applyBorder="1" applyAlignment="1">
      <alignment horizontal="center"/>
    </xf>
    <xf numFmtId="0" fontId="42" fillId="5" borderId="5" xfId="3" applyFont="1" applyFill="1" applyBorder="1" applyAlignment="1">
      <alignment horizontal="left"/>
    </xf>
    <xf numFmtId="0" fontId="41" fillId="2" borderId="5" xfId="3" applyFont="1" applyFill="1" applyBorder="1" applyAlignment="1">
      <alignment horizontal="left"/>
    </xf>
    <xf numFmtId="0" fontId="35" fillId="2" borderId="0" xfId="3" applyFont="1" applyFill="1" applyBorder="1"/>
    <xf numFmtId="0" fontId="31" fillId="0" borderId="0" xfId="0" applyFont="1" applyBorder="1"/>
    <xf numFmtId="0" fontId="32" fillId="5" borderId="19" xfId="3" applyFont="1" applyFill="1" applyBorder="1" applyAlignment="1">
      <alignment horizontal="center"/>
    </xf>
    <xf numFmtId="0" fontId="32" fillId="5" borderId="20" xfId="3" applyFont="1" applyFill="1" applyBorder="1" applyAlignment="1">
      <alignment horizontal="center"/>
    </xf>
    <xf numFmtId="4" fontId="32" fillId="5" borderId="20" xfId="3" applyNumberFormat="1" applyFont="1" applyFill="1" applyBorder="1" applyAlignment="1">
      <alignment horizontal="center"/>
    </xf>
    <xf numFmtId="4" fontId="32" fillId="5" borderId="21" xfId="3" applyNumberFormat="1" applyFont="1" applyFill="1" applyBorder="1" applyAlignment="1">
      <alignment horizontal="center"/>
    </xf>
    <xf numFmtId="0" fontId="40" fillId="5" borderId="17" xfId="3" applyNumberFormat="1" applyFont="1" applyFill="1" applyBorder="1" applyAlignment="1">
      <alignment horizontal="center"/>
    </xf>
    <xf numFmtId="44" fontId="27" fillId="0" borderId="5" xfId="2" applyFont="1" applyFill="1" applyBorder="1" applyAlignment="1">
      <alignment horizontal="right"/>
    </xf>
    <xf numFmtId="44" fontId="27" fillId="0" borderId="5" xfId="4" applyNumberFormat="1" applyFont="1" applyFill="1" applyBorder="1" applyAlignment="1"/>
    <xf numFmtId="0" fontId="29" fillId="0" borderId="5" xfId="12" applyFont="1" applyFill="1" applyBorder="1"/>
    <xf numFmtId="44" fontId="30" fillId="0" borderId="5" xfId="3" applyNumberFormat="1" applyFont="1" applyFill="1" applyBorder="1"/>
    <xf numFmtId="44" fontId="30" fillId="0" borderId="5" xfId="5" applyNumberFormat="1" applyFont="1" applyFill="1" applyBorder="1"/>
    <xf numFmtId="44" fontId="34" fillId="0" borderId="5" xfId="3" applyNumberFormat="1" applyFont="1" applyFill="1" applyBorder="1"/>
    <xf numFmtId="44" fontId="30" fillId="0" borderId="5" xfId="9" applyNumberFormat="1" applyFont="1" applyFill="1" applyBorder="1"/>
    <xf numFmtId="44" fontId="35" fillId="0" borderId="0" xfId="3" applyNumberFormat="1" applyFont="1" applyFill="1"/>
    <xf numFmtId="0" fontId="26" fillId="5" borderId="4" xfId="3" applyFont="1" applyFill="1" applyBorder="1" applyAlignment="1">
      <alignment horizontal="center"/>
    </xf>
    <xf numFmtId="0" fontId="26" fillId="5" borderId="4" xfId="3" applyFont="1" applyFill="1" applyBorder="1" applyAlignment="1">
      <alignment horizontal="center"/>
    </xf>
    <xf numFmtId="44" fontId="29" fillId="0" borderId="0" xfId="0" applyNumberFormat="1" applyFont="1" applyBorder="1" applyAlignment="1">
      <alignment horizontal="center"/>
    </xf>
    <xf numFmtId="0" fontId="47" fillId="0" borderId="6" xfId="0" applyFont="1" applyBorder="1"/>
    <xf numFmtId="0" fontId="36" fillId="3" borderId="4" xfId="3" applyFont="1" applyFill="1" applyBorder="1" applyAlignment="1">
      <alignment horizontal="center"/>
    </xf>
    <xf numFmtId="0" fontId="29" fillId="0" borderId="5" xfId="0" applyFont="1" applyFill="1" applyBorder="1"/>
    <xf numFmtId="0" fontId="30" fillId="0" borderId="5" xfId="11" applyFont="1" applyBorder="1" applyAlignment="1">
      <alignment horizontal="center" vertical="center"/>
    </xf>
    <xf numFmtId="0" fontId="28" fillId="0" borderId="6" xfId="1" applyNumberFormat="1" applyFont="1" applyFill="1" applyBorder="1" applyAlignment="1" applyProtection="1">
      <alignment horizontal="left" vertical="top"/>
    </xf>
    <xf numFmtId="49" fontId="30" fillId="0" borderId="5" xfId="11" applyNumberFormat="1" applyFont="1" applyBorder="1" applyAlignment="1">
      <alignment horizontal="center" vertical="center"/>
    </xf>
    <xf numFmtId="0" fontId="31" fillId="0" borderId="6" xfId="0" applyFont="1" applyBorder="1"/>
    <xf numFmtId="49" fontId="30" fillId="0" borderId="5" xfId="11" applyNumberFormat="1" applyFont="1" applyFill="1" applyBorder="1" applyAlignment="1">
      <alignment horizontal="center" vertical="center"/>
    </xf>
    <xf numFmtId="0" fontId="27" fillId="0" borderId="4" xfId="3" applyFont="1" applyFill="1" applyBorder="1" applyAlignment="1">
      <alignment horizontal="center"/>
    </xf>
    <xf numFmtId="49" fontId="27" fillId="6" borderId="6" xfId="0" applyNumberFormat="1" applyFont="1" applyFill="1" applyBorder="1" applyAlignment="1">
      <alignment horizontal="left" vertical="top"/>
    </xf>
    <xf numFmtId="0" fontId="28" fillId="3" borderId="4" xfId="0" applyFont="1" applyFill="1" applyBorder="1" applyAlignment="1">
      <alignment horizontal="center"/>
    </xf>
    <xf numFmtId="0" fontId="28" fillId="3" borderId="6" xfId="0" applyFont="1" applyFill="1" applyBorder="1"/>
    <xf numFmtId="44" fontId="48" fillId="0" borderId="2" xfId="4" applyNumberFormat="1" applyFont="1" applyFill="1" applyBorder="1"/>
    <xf numFmtId="44" fontId="26" fillId="0" borderId="5" xfId="2" applyFont="1" applyFill="1" applyBorder="1"/>
    <xf numFmtId="0" fontId="49" fillId="0" borderId="4" xfId="0" applyFont="1" applyBorder="1" applyAlignment="1">
      <alignment horizontal="center"/>
    </xf>
    <xf numFmtId="0" fontId="50" fillId="0" borderId="6" xfId="1" applyNumberFormat="1" applyFont="1" applyFill="1" applyBorder="1" applyAlignment="1" applyProtection="1">
      <alignment horizontal="left" vertical="top"/>
    </xf>
    <xf numFmtId="0" fontId="29" fillId="0" borderId="6" xfId="0" applyFont="1" applyBorder="1"/>
    <xf numFmtId="0" fontId="29" fillId="0" borderId="4" xfId="0" applyFont="1" applyFill="1" applyBorder="1" applyAlignment="1">
      <alignment horizontal="center"/>
    </xf>
    <xf numFmtId="0" fontId="28" fillId="0" borderId="6" xfId="0" applyFont="1" applyFill="1" applyBorder="1"/>
    <xf numFmtId="0" fontId="46" fillId="2" borderId="0" xfId="0" applyFont="1" applyFill="1" applyBorder="1" applyAlignment="1">
      <alignment horizontal="center"/>
    </xf>
    <xf numFmtId="0" fontId="39" fillId="2" borderId="0" xfId="0" applyFont="1" applyFill="1" applyBorder="1" applyAlignment="1">
      <alignment horizontal="center"/>
    </xf>
    <xf numFmtId="0" fontId="26" fillId="5" borderId="4" xfId="3" applyFont="1" applyFill="1" applyBorder="1" applyAlignment="1">
      <alignment horizontal="center"/>
    </xf>
    <xf numFmtId="0" fontId="26" fillId="5" borderId="5" xfId="3" applyFont="1" applyFill="1" applyBorder="1" applyAlignment="1">
      <alignment horizontal="center"/>
    </xf>
    <xf numFmtId="0" fontId="28" fillId="0" borderId="4" xfId="0" applyFont="1" applyFill="1" applyBorder="1" applyAlignment="1">
      <alignment horizontal="center"/>
    </xf>
    <xf numFmtId="0" fontId="28" fillId="0" borderId="6" xfId="0" applyFont="1" applyBorder="1"/>
    <xf numFmtId="0" fontId="28" fillId="0" borderId="6" xfId="0" applyFont="1" applyBorder="1" applyAlignment="1">
      <alignment vertical="top"/>
    </xf>
  </cellXfs>
  <cellStyles count="14">
    <cellStyle name="Euro" xfId="10"/>
    <cellStyle name="Millares 2" xfId="9"/>
    <cellStyle name="Millares_1905-MAY" xfId="5"/>
    <cellStyle name="Moneda" xfId="2" builtinId="4"/>
    <cellStyle name="Moneda 2" xfId="4"/>
    <cellStyle name="Moneda_1905-MAY" xfId="8"/>
    <cellStyle name="Moneda_polizas 8935" xfId="7"/>
    <cellStyle name="NivelFila_1" xfId="13"/>
    <cellStyle name="NivelFila_4" xfId="1" builtinId="1" iLevel="3"/>
    <cellStyle name="NivelFila_8" xfId="12"/>
    <cellStyle name="Normal" xfId="0" builtinId="0"/>
    <cellStyle name="Normal 2" xfId="3"/>
    <cellStyle name="Normal 2 2" xfId="6"/>
    <cellStyle name="Normal 3" xfId="11"/>
  </cellStyles>
  <dxfs count="8"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249977111117893"/>
  </sheetPr>
  <dimension ref="A1:G102"/>
  <sheetViews>
    <sheetView zoomScale="80" zoomScaleNormal="80" workbookViewId="0">
      <selection activeCell="E87" sqref="E87"/>
    </sheetView>
  </sheetViews>
  <sheetFormatPr baseColWidth="10" defaultColWidth="19.5703125" defaultRowHeight="15" x14ac:dyDescent="0.2"/>
  <cols>
    <col min="1" max="1" width="22.5703125" style="6" customWidth="1"/>
    <col min="2" max="2" width="63.28515625" style="6" customWidth="1"/>
    <col min="3" max="3" width="21.7109375" style="6" customWidth="1"/>
    <col min="4" max="4" width="25" style="6" customWidth="1"/>
    <col min="5" max="5" width="30.28515625" style="6" customWidth="1"/>
    <col min="6" max="256" width="19.5703125" style="6"/>
    <col min="257" max="257" width="19.5703125" style="6" customWidth="1"/>
    <col min="258" max="258" width="59" style="6" customWidth="1"/>
    <col min="259" max="259" width="18.5703125" style="6" customWidth="1"/>
    <col min="260" max="260" width="20.7109375" style="6" customWidth="1"/>
    <col min="261" max="261" width="25.42578125" style="6" customWidth="1"/>
    <col min="262" max="512" width="19.5703125" style="6"/>
    <col min="513" max="513" width="19.5703125" style="6" customWidth="1"/>
    <col min="514" max="514" width="59" style="6" customWidth="1"/>
    <col min="515" max="515" width="18.5703125" style="6" customWidth="1"/>
    <col min="516" max="516" width="20.7109375" style="6" customWidth="1"/>
    <col min="517" max="517" width="25.42578125" style="6" customWidth="1"/>
    <col min="518" max="768" width="19.5703125" style="6"/>
    <col min="769" max="769" width="19.5703125" style="6" customWidth="1"/>
    <col min="770" max="770" width="59" style="6" customWidth="1"/>
    <col min="771" max="771" width="18.5703125" style="6" customWidth="1"/>
    <col min="772" max="772" width="20.7109375" style="6" customWidth="1"/>
    <col min="773" max="773" width="25.42578125" style="6" customWidth="1"/>
    <col min="774" max="1024" width="19.5703125" style="6"/>
    <col min="1025" max="1025" width="19.5703125" style="6" customWidth="1"/>
    <col min="1026" max="1026" width="59" style="6" customWidth="1"/>
    <col min="1027" max="1027" width="18.5703125" style="6" customWidth="1"/>
    <col min="1028" max="1028" width="20.7109375" style="6" customWidth="1"/>
    <col min="1029" max="1029" width="25.42578125" style="6" customWidth="1"/>
    <col min="1030" max="1280" width="19.5703125" style="6"/>
    <col min="1281" max="1281" width="19.5703125" style="6" customWidth="1"/>
    <col min="1282" max="1282" width="59" style="6" customWidth="1"/>
    <col min="1283" max="1283" width="18.5703125" style="6" customWidth="1"/>
    <col min="1284" max="1284" width="20.7109375" style="6" customWidth="1"/>
    <col min="1285" max="1285" width="25.42578125" style="6" customWidth="1"/>
    <col min="1286" max="1536" width="19.5703125" style="6"/>
    <col min="1537" max="1537" width="19.5703125" style="6" customWidth="1"/>
    <col min="1538" max="1538" width="59" style="6" customWidth="1"/>
    <col min="1539" max="1539" width="18.5703125" style="6" customWidth="1"/>
    <col min="1540" max="1540" width="20.7109375" style="6" customWidth="1"/>
    <col min="1541" max="1541" width="25.42578125" style="6" customWidth="1"/>
    <col min="1542" max="1792" width="19.5703125" style="6"/>
    <col min="1793" max="1793" width="19.5703125" style="6" customWidth="1"/>
    <col min="1794" max="1794" width="59" style="6" customWidth="1"/>
    <col min="1795" max="1795" width="18.5703125" style="6" customWidth="1"/>
    <col min="1796" max="1796" width="20.7109375" style="6" customWidth="1"/>
    <col min="1797" max="1797" width="25.42578125" style="6" customWidth="1"/>
    <col min="1798" max="2048" width="19.5703125" style="6"/>
    <col min="2049" max="2049" width="19.5703125" style="6" customWidth="1"/>
    <col min="2050" max="2050" width="59" style="6" customWidth="1"/>
    <col min="2051" max="2051" width="18.5703125" style="6" customWidth="1"/>
    <col min="2052" max="2052" width="20.7109375" style="6" customWidth="1"/>
    <col min="2053" max="2053" width="25.42578125" style="6" customWidth="1"/>
    <col min="2054" max="2304" width="19.5703125" style="6"/>
    <col min="2305" max="2305" width="19.5703125" style="6" customWidth="1"/>
    <col min="2306" max="2306" width="59" style="6" customWidth="1"/>
    <col min="2307" max="2307" width="18.5703125" style="6" customWidth="1"/>
    <col min="2308" max="2308" width="20.7109375" style="6" customWidth="1"/>
    <col min="2309" max="2309" width="25.42578125" style="6" customWidth="1"/>
    <col min="2310" max="2560" width="19.5703125" style="6"/>
    <col min="2561" max="2561" width="19.5703125" style="6" customWidth="1"/>
    <col min="2562" max="2562" width="59" style="6" customWidth="1"/>
    <col min="2563" max="2563" width="18.5703125" style="6" customWidth="1"/>
    <col min="2564" max="2564" width="20.7109375" style="6" customWidth="1"/>
    <col min="2565" max="2565" width="25.42578125" style="6" customWidth="1"/>
    <col min="2566" max="2816" width="19.5703125" style="6"/>
    <col min="2817" max="2817" width="19.5703125" style="6" customWidth="1"/>
    <col min="2818" max="2818" width="59" style="6" customWidth="1"/>
    <col min="2819" max="2819" width="18.5703125" style="6" customWidth="1"/>
    <col min="2820" max="2820" width="20.7109375" style="6" customWidth="1"/>
    <col min="2821" max="2821" width="25.42578125" style="6" customWidth="1"/>
    <col min="2822" max="3072" width="19.5703125" style="6"/>
    <col min="3073" max="3073" width="19.5703125" style="6" customWidth="1"/>
    <col min="3074" max="3074" width="59" style="6" customWidth="1"/>
    <col min="3075" max="3075" width="18.5703125" style="6" customWidth="1"/>
    <col min="3076" max="3076" width="20.7109375" style="6" customWidth="1"/>
    <col min="3077" max="3077" width="25.42578125" style="6" customWidth="1"/>
    <col min="3078" max="3328" width="19.5703125" style="6"/>
    <col min="3329" max="3329" width="19.5703125" style="6" customWidth="1"/>
    <col min="3330" max="3330" width="59" style="6" customWidth="1"/>
    <col min="3331" max="3331" width="18.5703125" style="6" customWidth="1"/>
    <col min="3332" max="3332" width="20.7109375" style="6" customWidth="1"/>
    <col min="3333" max="3333" width="25.42578125" style="6" customWidth="1"/>
    <col min="3334" max="3584" width="19.5703125" style="6"/>
    <col min="3585" max="3585" width="19.5703125" style="6" customWidth="1"/>
    <col min="3586" max="3586" width="59" style="6" customWidth="1"/>
    <col min="3587" max="3587" width="18.5703125" style="6" customWidth="1"/>
    <col min="3588" max="3588" width="20.7109375" style="6" customWidth="1"/>
    <col min="3589" max="3589" width="25.42578125" style="6" customWidth="1"/>
    <col min="3590" max="3840" width="19.5703125" style="6"/>
    <col min="3841" max="3841" width="19.5703125" style="6" customWidth="1"/>
    <col min="3842" max="3842" width="59" style="6" customWidth="1"/>
    <col min="3843" max="3843" width="18.5703125" style="6" customWidth="1"/>
    <col min="3844" max="3844" width="20.7109375" style="6" customWidth="1"/>
    <col min="3845" max="3845" width="25.42578125" style="6" customWidth="1"/>
    <col min="3846" max="4096" width="19.5703125" style="6"/>
    <col min="4097" max="4097" width="19.5703125" style="6" customWidth="1"/>
    <col min="4098" max="4098" width="59" style="6" customWidth="1"/>
    <col min="4099" max="4099" width="18.5703125" style="6" customWidth="1"/>
    <col min="4100" max="4100" width="20.7109375" style="6" customWidth="1"/>
    <col min="4101" max="4101" width="25.42578125" style="6" customWidth="1"/>
    <col min="4102" max="4352" width="19.5703125" style="6"/>
    <col min="4353" max="4353" width="19.5703125" style="6" customWidth="1"/>
    <col min="4354" max="4354" width="59" style="6" customWidth="1"/>
    <col min="4355" max="4355" width="18.5703125" style="6" customWidth="1"/>
    <col min="4356" max="4356" width="20.7109375" style="6" customWidth="1"/>
    <col min="4357" max="4357" width="25.42578125" style="6" customWidth="1"/>
    <col min="4358" max="4608" width="19.5703125" style="6"/>
    <col min="4609" max="4609" width="19.5703125" style="6" customWidth="1"/>
    <col min="4610" max="4610" width="59" style="6" customWidth="1"/>
    <col min="4611" max="4611" width="18.5703125" style="6" customWidth="1"/>
    <col min="4612" max="4612" width="20.7109375" style="6" customWidth="1"/>
    <col min="4613" max="4613" width="25.42578125" style="6" customWidth="1"/>
    <col min="4614" max="4864" width="19.5703125" style="6"/>
    <col min="4865" max="4865" width="19.5703125" style="6" customWidth="1"/>
    <col min="4866" max="4866" width="59" style="6" customWidth="1"/>
    <col min="4867" max="4867" width="18.5703125" style="6" customWidth="1"/>
    <col min="4868" max="4868" width="20.7109375" style="6" customWidth="1"/>
    <col min="4869" max="4869" width="25.42578125" style="6" customWidth="1"/>
    <col min="4870" max="5120" width="19.5703125" style="6"/>
    <col min="5121" max="5121" width="19.5703125" style="6" customWidth="1"/>
    <col min="5122" max="5122" width="59" style="6" customWidth="1"/>
    <col min="5123" max="5123" width="18.5703125" style="6" customWidth="1"/>
    <col min="5124" max="5124" width="20.7109375" style="6" customWidth="1"/>
    <col min="5125" max="5125" width="25.42578125" style="6" customWidth="1"/>
    <col min="5126" max="5376" width="19.5703125" style="6"/>
    <col min="5377" max="5377" width="19.5703125" style="6" customWidth="1"/>
    <col min="5378" max="5378" width="59" style="6" customWidth="1"/>
    <col min="5379" max="5379" width="18.5703125" style="6" customWidth="1"/>
    <col min="5380" max="5380" width="20.7109375" style="6" customWidth="1"/>
    <col min="5381" max="5381" width="25.42578125" style="6" customWidth="1"/>
    <col min="5382" max="5632" width="19.5703125" style="6"/>
    <col min="5633" max="5633" width="19.5703125" style="6" customWidth="1"/>
    <col min="5634" max="5634" width="59" style="6" customWidth="1"/>
    <col min="5635" max="5635" width="18.5703125" style="6" customWidth="1"/>
    <col min="5636" max="5636" width="20.7109375" style="6" customWidth="1"/>
    <col min="5637" max="5637" width="25.42578125" style="6" customWidth="1"/>
    <col min="5638" max="5888" width="19.5703125" style="6"/>
    <col min="5889" max="5889" width="19.5703125" style="6" customWidth="1"/>
    <col min="5890" max="5890" width="59" style="6" customWidth="1"/>
    <col min="5891" max="5891" width="18.5703125" style="6" customWidth="1"/>
    <col min="5892" max="5892" width="20.7109375" style="6" customWidth="1"/>
    <col min="5893" max="5893" width="25.42578125" style="6" customWidth="1"/>
    <col min="5894" max="6144" width="19.5703125" style="6"/>
    <col min="6145" max="6145" width="19.5703125" style="6" customWidth="1"/>
    <col min="6146" max="6146" width="59" style="6" customWidth="1"/>
    <col min="6147" max="6147" width="18.5703125" style="6" customWidth="1"/>
    <col min="6148" max="6148" width="20.7109375" style="6" customWidth="1"/>
    <col min="6149" max="6149" width="25.42578125" style="6" customWidth="1"/>
    <col min="6150" max="6400" width="19.5703125" style="6"/>
    <col min="6401" max="6401" width="19.5703125" style="6" customWidth="1"/>
    <col min="6402" max="6402" width="59" style="6" customWidth="1"/>
    <col min="6403" max="6403" width="18.5703125" style="6" customWidth="1"/>
    <col min="6404" max="6404" width="20.7109375" style="6" customWidth="1"/>
    <col min="6405" max="6405" width="25.42578125" style="6" customWidth="1"/>
    <col min="6406" max="6656" width="19.5703125" style="6"/>
    <col min="6657" max="6657" width="19.5703125" style="6" customWidth="1"/>
    <col min="6658" max="6658" width="59" style="6" customWidth="1"/>
    <col min="6659" max="6659" width="18.5703125" style="6" customWidth="1"/>
    <col min="6660" max="6660" width="20.7109375" style="6" customWidth="1"/>
    <col min="6661" max="6661" width="25.42578125" style="6" customWidth="1"/>
    <col min="6662" max="6912" width="19.5703125" style="6"/>
    <col min="6913" max="6913" width="19.5703125" style="6" customWidth="1"/>
    <col min="6914" max="6914" width="59" style="6" customWidth="1"/>
    <col min="6915" max="6915" width="18.5703125" style="6" customWidth="1"/>
    <col min="6916" max="6916" width="20.7109375" style="6" customWidth="1"/>
    <col min="6917" max="6917" width="25.42578125" style="6" customWidth="1"/>
    <col min="6918" max="7168" width="19.5703125" style="6"/>
    <col min="7169" max="7169" width="19.5703125" style="6" customWidth="1"/>
    <col min="7170" max="7170" width="59" style="6" customWidth="1"/>
    <col min="7171" max="7171" width="18.5703125" style="6" customWidth="1"/>
    <col min="7172" max="7172" width="20.7109375" style="6" customWidth="1"/>
    <col min="7173" max="7173" width="25.42578125" style="6" customWidth="1"/>
    <col min="7174" max="7424" width="19.5703125" style="6"/>
    <col min="7425" max="7425" width="19.5703125" style="6" customWidth="1"/>
    <col min="7426" max="7426" width="59" style="6" customWidth="1"/>
    <col min="7427" max="7427" width="18.5703125" style="6" customWidth="1"/>
    <col min="7428" max="7428" width="20.7109375" style="6" customWidth="1"/>
    <col min="7429" max="7429" width="25.42578125" style="6" customWidth="1"/>
    <col min="7430" max="7680" width="19.5703125" style="6"/>
    <col min="7681" max="7681" width="19.5703125" style="6" customWidth="1"/>
    <col min="7682" max="7682" width="59" style="6" customWidth="1"/>
    <col min="7683" max="7683" width="18.5703125" style="6" customWidth="1"/>
    <col min="7684" max="7684" width="20.7109375" style="6" customWidth="1"/>
    <col min="7685" max="7685" width="25.42578125" style="6" customWidth="1"/>
    <col min="7686" max="7936" width="19.5703125" style="6"/>
    <col min="7937" max="7937" width="19.5703125" style="6" customWidth="1"/>
    <col min="7938" max="7938" width="59" style="6" customWidth="1"/>
    <col min="7939" max="7939" width="18.5703125" style="6" customWidth="1"/>
    <col min="7940" max="7940" width="20.7109375" style="6" customWidth="1"/>
    <col min="7941" max="7941" width="25.42578125" style="6" customWidth="1"/>
    <col min="7942" max="8192" width="19.5703125" style="6"/>
    <col min="8193" max="8193" width="19.5703125" style="6" customWidth="1"/>
    <col min="8194" max="8194" width="59" style="6" customWidth="1"/>
    <col min="8195" max="8195" width="18.5703125" style="6" customWidth="1"/>
    <col min="8196" max="8196" width="20.7109375" style="6" customWidth="1"/>
    <col min="8197" max="8197" width="25.42578125" style="6" customWidth="1"/>
    <col min="8198" max="8448" width="19.5703125" style="6"/>
    <col min="8449" max="8449" width="19.5703125" style="6" customWidth="1"/>
    <col min="8450" max="8450" width="59" style="6" customWidth="1"/>
    <col min="8451" max="8451" width="18.5703125" style="6" customWidth="1"/>
    <col min="8452" max="8452" width="20.7109375" style="6" customWidth="1"/>
    <col min="8453" max="8453" width="25.42578125" style="6" customWidth="1"/>
    <col min="8454" max="8704" width="19.5703125" style="6"/>
    <col min="8705" max="8705" width="19.5703125" style="6" customWidth="1"/>
    <col min="8706" max="8706" width="59" style="6" customWidth="1"/>
    <col min="8707" max="8707" width="18.5703125" style="6" customWidth="1"/>
    <col min="8708" max="8708" width="20.7109375" style="6" customWidth="1"/>
    <col min="8709" max="8709" width="25.42578125" style="6" customWidth="1"/>
    <col min="8710" max="8960" width="19.5703125" style="6"/>
    <col min="8961" max="8961" width="19.5703125" style="6" customWidth="1"/>
    <col min="8962" max="8962" width="59" style="6" customWidth="1"/>
    <col min="8963" max="8963" width="18.5703125" style="6" customWidth="1"/>
    <col min="8964" max="8964" width="20.7109375" style="6" customWidth="1"/>
    <col min="8965" max="8965" width="25.42578125" style="6" customWidth="1"/>
    <col min="8966" max="9216" width="19.5703125" style="6"/>
    <col min="9217" max="9217" width="19.5703125" style="6" customWidth="1"/>
    <col min="9218" max="9218" width="59" style="6" customWidth="1"/>
    <col min="9219" max="9219" width="18.5703125" style="6" customWidth="1"/>
    <col min="9220" max="9220" width="20.7109375" style="6" customWidth="1"/>
    <col min="9221" max="9221" width="25.42578125" style="6" customWidth="1"/>
    <col min="9222" max="9472" width="19.5703125" style="6"/>
    <col min="9473" max="9473" width="19.5703125" style="6" customWidth="1"/>
    <col min="9474" max="9474" width="59" style="6" customWidth="1"/>
    <col min="9475" max="9475" width="18.5703125" style="6" customWidth="1"/>
    <col min="9476" max="9476" width="20.7109375" style="6" customWidth="1"/>
    <col min="9477" max="9477" width="25.42578125" style="6" customWidth="1"/>
    <col min="9478" max="9728" width="19.5703125" style="6"/>
    <col min="9729" max="9729" width="19.5703125" style="6" customWidth="1"/>
    <col min="9730" max="9730" width="59" style="6" customWidth="1"/>
    <col min="9731" max="9731" width="18.5703125" style="6" customWidth="1"/>
    <col min="9732" max="9732" width="20.7109375" style="6" customWidth="1"/>
    <col min="9733" max="9733" width="25.42578125" style="6" customWidth="1"/>
    <col min="9734" max="9984" width="19.5703125" style="6"/>
    <col min="9985" max="9985" width="19.5703125" style="6" customWidth="1"/>
    <col min="9986" max="9986" width="59" style="6" customWidth="1"/>
    <col min="9987" max="9987" width="18.5703125" style="6" customWidth="1"/>
    <col min="9988" max="9988" width="20.7109375" style="6" customWidth="1"/>
    <col min="9989" max="9989" width="25.42578125" style="6" customWidth="1"/>
    <col min="9990" max="10240" width="19.5703125" style="6"/>
    <col min="10241" max="10241" width="19.5703125" style="6" customWidth="1"/>
    <col min="10242" max="10242" width="59" style="6" customWidth="1"/>
    <col min="10243" max="10243" width="18.5703125" style="6" customWidth="1"/>
    <col min="10244" max="10244" width="20.7109375" style="6" customWidth="1"/>
    <col min="10245" max="10245" width="25.42578125" style="6" customWidth="1"/>
    <col min="10246" max="10496" width="19.5703125" style="6"/>
    <col min="10497" max="10497" width="19.5703125" style="6" customWidth="1"/>
    <col min="10498" max="10498" width="59" style="6" customWidth="1"/>
    <col min="10499" max="10499" width="18.5703125" style="6" customWidth="1"/>
    <col min="10500" max="10500" width="20.7109375" style="6" customWidth="1"/>
    <col min="10501" max="10501" width="25.42578125" style="6" customWidth="1"/>
    <col min="10502" max="10752" width="19.5703125" style="6"/>
    <col min="10753" max="10753" width="19.5703125" style="6" customWidth="1"/>
    <col min="10754" max="10754" width="59" style="6" customWidth="1"/>
    <col min="10755" max="10755" width="18.5703125" style="6" customWidth="1"/>
    <col min="10756" max="10756" width="20.7109375" style="6" customWidth="1"/>
    <col min="10757" max="10757" width="25.42578125" style="6" customWidth="1"/>
    <col min="10758" max="11008" width="19.5703125" style="6"/>
    <col min="11009" max="11009" width="19.5703125" style="6" customWidth="1"/>
    <col min="11010" max="11010" width="59" style="6" customWidth="1"/>
    <col min="11011" max="11011" width="18.5703125" style="6" customWidth="1"/>
    <col min="11012" max="11012" width="20.7109375" style="6" customWidth="1"/>
    <col min="11013" max="11013" width="25.42578125" style="6" customWidth="1"/>
    <col min="11014" max="11264" width="19.5703125" style="6"/>
    <col min="11265" max="11265" width="19.5703125" style="6" customWidth="1"/>
    <col min="11266" max="11266" width="59" style="6" customWidth="1"/>
    <col min="11267" max="11267" width="18.5703125" style="6" customWidth="1"/>
    <col min="11268" max="11268" width="20.7109375" style="6" customWidth="1"/>
    <col min="11269" max="11269" width="25.42578125" style="6" customWidth="1"/>
    <col min="11270" max="11520" width="19.5703125" style="6"/>
    <col min="11521" max="11521" width="19.5703125" style="6" customWidth="1"/>
    <col min="11522" max="11522" width="59" style="6" customWidth="1"/>
    <col min="11523" max="11523" width="18.5703125" style="6" customWidth="1"/>
    <col min="11524" max="11524" width="20.7109375" style="6" customWidth="1"/>
    <col min="11525" max="11525" width="25.42578125" style="6" customWidth="1"/>
    <col min="11526" max="11776" width="19.5703125" style="6"/>
    <col min="11777" max="11777" width="19.5703125" style="6" customWidth="1"/>
    <col min="11778" max="11778" width="59" style="6" customWidth="1"/>
    <col min="11779" max="11779" width="18.5703125" style="6" customWidth="1"/>
    <col min="11780" max="11780" width="20.7109375" style="6" customWidth="1"/>
    <col min="11781" max="11781" width="25.42578125" style="6" customWidth="1"/>
    <col min="11782" max="12032" width="19.5703125" style="6"/>
    <col min="12033" max="12033" width="19.5703125" style="6" customWidth="1"/>
    <col min="12034" max="12034" width="59" style="6" customWidth="1"/>
    <col min="12035" max="12035" width="18.5703125" style="6" customWidth="1"/>
    <col min="12036" max="12036" width="20.7109375" style="6" customWidth="1"/>
    <col min="12037" max="12037" width="25.42578125" style="6" customWidth="1"/>
    <col min="12038" max="12288" width="19.5703125" style="6"/>
    <col min="12289" max="12289" width="19.5703125" style="6" customWidth="1"/>
    <col min="12290" max="12290" width="59" style="6" customWidth="1"/>
    <col min="12291" max="12291" width="18.5703125" style="6" customWidth="1"/>
    <col min="12292" max="12292" width="20.7109375" style="6" customWidth="1"/>
    <col min="12293" max="12293" width="25.42578125" style="6" customWidth="1"/>
    <col min="12294" max="12544" width="19.5703125" style="6"/>
    <col min="12545" max="12545" width="19.5703125" style="6" customWidth="1"/>
    <col min="12546" max="12546" width="59" style="6" customWidth="1"/>
    <col min="12547" max="12547" width="18.5703125" style="6" customWidth="1"/>
    <col min="12548" max="12548" width="20.7109375" style="6" customWidth="1"/>
    <col min="12549" max="12549" width="25.42578125" style="6" customWidth="1"/>
    <col min="12550" max="12800" width="19.5703125" style="6"/>
    <col min="12801" max="12801" width="19.5703125" style="6" customWidth="1"/>
    <col min="12802" max="12802" width="59" style="6" customWidth="1"/>
    <col min="12803" max="12803" width="18.5703125" style="6" customWidth="1"/>
    <col min="12804" max="12804" width="20.7109375" style="6" customWidth="1"/>
    <col min="12805" max="12805" width="25.42578125" style="6" customWidth="1"/>
    <col min="12806" max="13056" width="19.5703125" style="6"/>
    <col min="13057" max="13057" width="19.5703125" style="6" customWidth="1"/>
    <col min="13058" max="13058" width="59" style="6" customWidth="1"/>
    <col min="13059" max="13059" width="18.5703125" style="6" customWidth="1"/>
    <col min="13060" max="13060" width="20.7109375" style="6" customWidth="1"/>
    <col min="13061" max="13061" width="25.42578125" style="6" customWidth="1"/>
    <col min="13062" max="13312" width="19.5703125" style="6"/>
    <col min="13313" max="13313" width="19.5703125" style="6" customWidth="1"/>
    <col min="13314" max="13314" width="59" style="6" customWidth="1"/>
    <col min="13315" max="13315" width="18.5703125" style="6" customWidth="1"/>
    <col min="13316" max="13316" width="20.7109375" style="6" customWidth="1"/>
    <col min="13317" max="13317" width="25.42578125" style="6" customWidth="1"/>
    <col min="13318" max="13568" width="19.5703125" style="6"/>
    <col min="13569" max="13569" width="19.5703125" style="6" customWidth="1"/>
    <col min="13570" max="13570" width="59" style="6" customWidth="1"/>
    <col min="13571" max="13571" width="18.5703125" style="6" customWidth="1"/>
    <col min="13572" max="13572" width="20.7109375" style="6" customWidth="1"/>
    <col min="13573" max="13573" width="25.42578125" style="6" customWidth="1"/>
    <col min="13574" max="13824" width="19.5703125" style="6"/>
    <col min="13825" max="13825" width="19.5703125" style="6" customWidth="1"/>
    <col min="13826" max="13826" width="59" style="6" customWidth="1"/>
    <col min="13827" max="13827" width="18.5703125" style="6" customWidth="1"/>
    <col min="13828" max="13828" width="20.7109375" style="6" customWidth="1"/>
    <col min="13829" max="13829" width="25.42578125" style="6" customWidth="1"/>
    <col min="13830" max="14080" width="19.5703125" style="6"/>
    <col min="14081" max="14081" width="19.5703125" style="6" customWidth="1"/>
    <col min="14082" max="14082" width="59" style="6" customWidth="1"/>
    <col min="14083" max="14083" width="18.5703125" style="6" customWidth="1"/>
    <col min="14084" max="14084" width="20.7109375" style="6" customWidth="1"/>
    <col min="14085" max="14085" width="25.42578125" style="6" customWidth="1"/>
    <col min="14086" max="14336" width="19.5703125" style="6"/>
    <col min="14337" max="14337" width="19.5703125" style="6" customWidth="1"/>
    <col min="14338" max="14338" width="59" style="6" customWidth="1"/>
    <col min="14339" max="14339" width="18.5703125" style="6" customWidth="1"/>
    <col min="14340" max="14340" width="20.7109375" style="6" customWidth="1"/>
    <col min="14341" max="14341" width="25.42578125" style="6" customWidth="1"/>
    <col min="14342" max="14592" width="19.5703125" style="6"/>
    <col min="14593" max="14593" width="19.5703125" style="6" customWidth="1"/>
    <col min="14594" max="14594" width="59" style="6" customWidth="1"/>
    <col min="14595" max="14595" width="18.5703125" style="6" customWidth="1"/>
    <col min="14596" max="14596" width="20.7109375" style="6" customWidth="1"/>
    <col min="14597" max="14597" width="25.42578125" style="6" customWidth="1"/>
    <col min="14598" max="14848" width="19.5703125" style="6"/>
    <col min="14849" max="14849" width="19.5703125" style="6" customWidth="1"/>
    <col min="14850" max="14850" width="59" style="6" customWidth="1"/>
    <col min="14851" max="14851" width="18.5703125" style="6" customWidth="1"/>
    <col min="14852" max="14852" width="20.7109375" style="6" customWidth="1"/>
    <col min="14853" max="14853" width="25.42578125" style="6" customWidth="1"/>
    <col min="14854" max="15104" width="19.5703125" style="6"/>
    <col min="15105" max="15105" width="19.5703125" style="6" customWidth="1"/>
    <col min="15106" max="15106" width="59" style="6" customWidth="1"/>
    <col min="15107" max="15107" width="18.5703125" style="6" customWidth="1"/>
    <col min="15108" max="15108" width="20.7109375" style="6" customWidth="1"/>
    <col min="15109" max="15109" width="25.42578125" style="6" customWidth="1"/>
    <col min="15110" max="15360" width="19.5703125" style="6"/>
    <col min="15361" max="15361" width="19.5703125" style="6" customWidth="1"/>
    <col min="15362" max="15362" width="59" style="6" customWidth="1"/>
    <col min="15363" max="15363" width="18.5703125" style="6" customWidth="1"/>
    <col min="15364" max="15364" width="20.7109375" style="6" customWidth="1"/>
    <col min="15365" max="15365" width="25.42578125" style="6" customWidth="1"/>
    <col min="15366" max="15616" width="19.5703125" style="6"/>
    <col min="15617" max="15617" width="19.5703125" style="6" customWidth="1"/>
    <col min="15618" max="15618" width="59" style="6" customWidth="1"/>
    <col min="15619" max="15619" width="18.5703125" style="6" customWidth="1"/>
    <col min="15620" max="15620" width="20.7109375" style="6" customWidth="1"/>
    <col min="15621" max="15621" width="25.42578125" style="6" customWidth="1"/>
    <col min="15622" max="15872" width="19.5703125" style="6"/>
    <col min="15873" max="15873" width="19.5703125" style="6" customWidth="1"/>
    <col min="15874" max="15874" width="59" style="6" customWidth="1"/>
    <col min="15875" max="15875" width="18.5703125" style="6" customWidth="1"/>
    <col min="15876" max="15876" width="20.7109375" style="6" customWidth="1"/>
    <col min="15877" max="15877" width="25.42578125" style="6" customWidth="1"/>
    <col min="15878" max="16128" width="19.5703125" style="6"/>
    <col min="16129" max="16129" width="19.5703125" style="6" customWidth="1"/>
    <col min="16130" max="16130" width="59" style="6" customWidth="1"/>
    <col min="16131" max="16131" width="18.5703125" style="6" customWidth="1"/>
    <col min="16132" max="16132" width="20.7109375" style="6" customWidth="1"/>
    <col min="16133" max="16133" width="25.42578125" style="6" customWidth="1"/>
    <col min="16134" max="16384" width="19.5703125" style="6"/>
  </cols>
  <sheetData>
    <row r="1" spans="1:7" x14ac:dyDescent="0.2">
      <c r="A1" s="2" t="s">
        <v>0</v>
      </c>
      <c r="B1" s="3"/>
      <c r="C1" s="4"/>
      <c r="D1" s="4"/>
      <c r="E1" s="5"/>
    </row>
    <row r="2" spans="1:7" x14ac:dyDescent="0.2">
      <c r="A2" s="2" t="s">
        <v>1</v>
      </c>
      <c r="B2" s="3"/>
      <c r="C2" s="81"/>
      <c r="D2" s="7"/>
      <c r="E2" s="5"/>
    </row>
    <row r="3" spans="1:7" x14ac:dyDescent="0.2">
      <c r="A3" s="2" t="s">
        <v>2</v>
      </c>
      <c r="B3" s="3"/>
      <c r="C3" s="3"/>
      <c r="D3" s="3"/>
      <c r="E3" s="5"/>
    </row>
    <row r="4" spans="1:7" ht="19.5" x14ac:dyDescent="0.25">
      <c r="A4" s="8"/>
      <c r="B4" s="8"/>
      <c r="C4" s="9">
        <v>2591</v>
      </c>
      <c r="D4" s="4" t="s">
        <v>3</v>
      </c>
      <c r="E4" s="10">
        <v>42444</v>
      </c>
    </row>
    <row r="5" spans="1:7" ht="15.75" thickBot="1" x14ac:dyDescent="0.25">
      <c r="A5" s="11"/>
      <c r="B5" s="12"/>
      <c r="C5" s="13"/>
      <c r="D5" s="14"/>
      <c r="E5" s="10"/>
    </row>
    <row r="6" spans="1:7" x14ac:dyDescent="0.2">
      <c r="A6" s="15" t="s">
        <v>4</v>
      </c>
      <c r="B6" s="16" t="s">
        <v>5</v>
      </c>
      <c r="C6" s="16"/>
      <c r="D6" s="17" t="s">
        <v>6</v>
      </c>
      <c r="E6" s="18" t="s">
        <v>7</v>
      </c>
    </row>
    <row r="7" spans="1:7" x14ac:dyDescent="0.2">
      <c r="A7" s="19" t="s">
        <v>8</v>
      </c>
      <c r="B7" s="38" t="s">
        <v>72</v>
      </c>
      <c r="C7" s="35"/>
      <c r="D7" s="30">
        <f>SUM(C7:C10)</f>
        <v>93920</v>
      </c>
      <c r="E7" s="20"/>
      <c r="F7" s="21"/>
      <c r="G7" s="22"/>
    </row>
    <row r="8" spans="1:7" x14ac:dyDescent="0.2">
      <c r="A8" s="19"/>
      <c r="B8" s="38" t="s">
        <v>76</v>
      </c>
      <c r="C8" s="35">
        <v>93920</v>
      </c>
      <c r="D8" s="30"/>
      <c r="E8" s="20"/>
      <c r="F8" s="21"/>
      <c r="G8" s="22"/>
    </row>
    <row r="9" spans="1:7" x14ac:dyDescent="0.2">
      <c r="A9" s="19"/>
      <c r="B9" s="38"/>
      <c r="C9" s="27"/>
      <c r="D9" s="23"/>
      <c r="E9" s="24"/>
      <c r="F9" s="25"/>
    </row>
    <row r="10" spans="1:7" x14ac:dyDescent="0.2">
      <c r="A10" s="19"/>
      <c r="B10" s="26"/>
      <c r="C10" s="27"/>
      <c r="D10" s="23"/>
      <c r="E10" s="24"/>
      <c r="F10" s="25"/>
    </row>
    <row r="11" spans="1:7" x14ac:dyDescent="0.2">
      <c r="A11" s="19"/>
      <c r="B11" s="26"/>
      <c r="C11" s="27"/>
      <c r="D11" s="23"/>
      <c r="E11" s="24"/>
      <c r="F11" s="25"/>
    </row>
    <row r="12" spans="1:7" x14ac:dyDescent="0.2">
      <c r="A12" s="19" t="s">
        <v>9</v>
      </c>
      <c r="B12" s="28" t="s">
        <v>10</v>
      </c>
      <c r="C12" s="29"/>
      <c r="D12" s="30">
        <f>SUM(C13:C16)</f>
        <v>17188.45</v>
      </c>
      <c r="E12" s="20"/>
    </row>
    <row r="13" spans="1:7" x14ac:dyDescent="0.2">
      <c r="A13" s="19"/>
      <c r="B13" s="31" t="s">
        <v>11</v>
      </c>
      <c r="C13" s="32">
        <f>500+2292.87+6666.6</f>
        <v>9459.4700000000012</v>
      </c>
      <c r="D13" s="33"/>
      <c r="E13" s="20" t="s">
        <v>12</v>
      </c>
      <c r="F13" s="34"/>
    </row>
    <row r="14" spans="1:7" x14ac:dyDescent="0.2">
      <c r="A14" s="19"/>
      <c r="B14" s="31" t="s">
        <v>13</v>
      </c>
      <c r="C14" s="35">
        <f>2090.68+5014.25+624.05</f>
        <v>7728.9800000000005</v>
      </c>
      <c r="D14" s="36"/>
      <c r="E14" s="20"/>
    </row>
    <row r="15" spans="1:7" x14ac:dyDescent="0.2">
      <c r="A15" s="19"/>
      <c r="B15" s="31"/>
      <c r="C15" s="37"/>
      <c r="D15" s="30"/>
      <c r="E15" s="20"/>
    </row>
    <row r="16" spans="1:7" x14ac:dyDescent="0.2">
      <c r="A16" s="19"/>
      <c r="B16" s="31"/>
      <c r="C16" s="35"/>
      <c r="D16" s="30"/>
      <c r="E16" s="20"/>
    </row>
    <row r="17" spans="1:7" x14ac:dyDescent="0.2">
      <c r="A17" s="19" t="s">
        <v>14</v>
      </c>
      <c r="B17" s="38" t="s">
        <v>15</v>
      </c>
      <c r="C17" s="35"/>
      <c r="D17" s="30">
        <f>+C17</f>
        <v>0</v>
      </c>
      <c r="E17" s="20"/>
    </row>
    <row r="18" spans="1:7" x14ac:dyDescent="0.2">
      <c r="A18" s="19"/>
      <c r="B18" s="38"/>
      <c r="C18" s="36"/>
      <c r="D18" s="30"/>
      <c r="E18" s="20"/>
      <c r="G18" s="34"/>
    </row>
    <row r="19" spans="1:7" x14ac:dyDescent="0.2">
      <c r="A19" s="19">
        <v>1105</v>
      </c>
      <c r="B19" s="38" t="s">
        <v>16</v>
      </c>
      <c r="C19" s="36"/>
      <c r="D19" s="30">
        <f>SUM(C20:C25)</f>
        <v>3506.83</v>
      </c>
      <c r="E19" s="20"/>
    </row>
    <row r="20" spans="1:7" x14ac:dyDescent="0.2">
      <c r="A20" s="39">
        <v>135</v>
      </c>
      <c r="B20" s="95" t="s">
        <v>78</v>
      </c>
      <c r="C20" s="36">
        <f>644.03+350</f>
        <v>994.03</v>
      </c>
      <c r="D20" s="30"/>
      <c r="E20" s="20"/>
    </row>
    <row r="21" spans="1:7" x14ac:dyDescent="0.2">
      <c r="A21" s="39">
        <v>153</v>
      </c>
      <c r="B21" s="103" t="s">
        <v>62</v>
      </c>
      <c r="C21" s="36">
        <f>342+590.2+1278.27+302.33</f>
        <v>2512.8000000000002</v>
      </c>
      <c r="D21" s="30"/>
      <c r="E21" s="20"/>
    </row>
    <row r="22" spans="1:7" x14ac:dyDescent="0.2">
      <c r="A22" s="39"/>
      <c r="B22" s="49"/>
      <c r="C22" s="36"/>
      <c r="D22" s="30"/>
      <c r="E22" s="20"/>
    </row>
    <row r="23" spans="1:7" x14ac:dyDescent="0.2">
      <c r="A23" s="39"/>
      <c r="B23" s="103"/>
      <c r="C23" s="36"/>
      <c r="D23" s="30"/>
      <c r="E23" s="20"/>
    </row>
    <row r="24" spans="1:7" x14ac:dyDescent="0.2">
      <c r="A24" s="39"/>
      <c r="B24" s="103"/>
      <c r="C24" s="36"/>
      <c r="D24" s="30"/>
      <c r="E24" s="20"/>
    </row>
    <row r="25" spans="1:7" x14ac:dyDescent="0.2">
      <c r="A25" s="39"/>
      <c r="B25" s="95"/>
      <c r="C25" s="36"/>
      <c r="D25" s="30"/>
      <c r="E25" s="20"/>
    </row>
    <row r="26" spans="1:7" x14ac:dyDescent="0.2">
      <c r="A26" s="91"/>
      <c r="B26" s="49"/>
      <c r="C26" s="35"/>
      <c r="D26" s="30"/>
      <c r="E26" s="20"/>
    </row>
    <row r="27" spans="1:7" x14ac:dyDescent="0.2">
      <c r="A27" s="19" t="s">
        <v>17</v>
      </c>
      <c r="B27" s="41" t="s">
        <v>71</v>
      </c>
      <c r="C27" s="36"/>
      <c r="D27" s="30">
        <f>SUM(C28:C29)</f>
        <v>0</v>
      </c>
      <c r="E27" s="20"/>
    </row>
    <row r="28" spans="1:7" x14ac:dyDescent="0.2">
      <c r="A28" s="89"/>
      <c r="B28" s="94"/>
      <c r="C28" s="35"/>
      <c r="D28" s="30"/>
      <c r="E28" s="20"/>
    </row>
    <row r="29" spans="1:7" x14ac:dyDescent="0.2">
      <c r="A29" s="39"/>
      <c r="B29" s="95"/>
      <c r="C29" s="35"/>
      <c r="D29" s="30"/>
      <c r="E29" s="20"/>
    </row>
    <row r="30" spans="1:7" x14ac:dyDescent="0.2">
      <c r="A30" s="90" t="s">
        <v>18</v>
      </c>
      <c r="B30" s="42" t="s">
        <v>67</v>
      </c>
      <c r="C30" s="35"/>
      <c r="D30" s="30">
        <f>SUM(C31:C33)</f>
        <v>0</v>
      </c>
      <c r="E30" s="20"/>
      <c r="G30" s="34"/>
    </row>
    <row r="31" spans="1:7" x14ac:dyDescent="0.2">
      <c r="A31" s="91"/>
      <c r="B31" s="49"/>
      <c r="C31" s="35"/>
      <c r="D31" s="30"/>
      <c r="E31" s="20"/>
      <c r="G31" s="34"/>
    </row>
    <row r="32" spans="1:7" x14ac:dyDescent="0.2">
      <c r="A32" s="91"/>
      <c r="B32" s="49"/>
      <c r="C32" s="35"/>
      <c r="D32" s="30"/>
      <c r="E32" s="20"/>
      <c r="G32" s="34"/>
    </row>
    <row r="33" spans="1:5" x14ac:dyDescent="0.2">
      <c r="A33" s="91"/>
      <c r="B33" s="43"/>
      <c r="C33" s="35"/>
      <c r="D33" s="30"/>
      <c r="E33" s="20"/>
    </row>
    <row r="34" spans="1:5" x14ac:dyDescent="0.2">
      <c r="A34" s="19" t="s">
        <v>19</v>
      </c>
      <c r="B34" s="38" t="s">
        <v>68</v>
      </c>
      <c r="C34" s="37"/>
      <c r="D34" s="30">
        <f>SUM(C35:C37)</f>
        <v>0</v>
      </c>
      <c r="E34" s="20"/>
    </row>
    <row r="35" spans="1:5" x14ac:dyDescent="0.2">
      <c r="A35" s="39"/>
      <c r="B35" s="94"/>
      <c r="C35" s="32"/>
      <c r="D35" s="30"/>
      <c r="E35" s="20"/>
    </row>
    <row r="36" spans="1:5" x14ac:dyDescent="0.2">
      <c r="A36" s="46"/>
      <c r="B36" s="44"/>
      <c r="C36" s="32"/>
      <c r="D36" s="29"/>
      <c r="E36" s="20"/>
    </row>
    <row r="37" spans="1:5" x14ac:dyDescent="0.2">
      <c r="A37" s="46"/>
      <c r="B37" s="44"/>
      <c r="C37" s="32"/>
      <c r="D37" s="29"/>
      <c r="E37" s="20"/>
    </row>
    <row r="38" spans="1:5" x14ac:dyDescent="0.2">
      <c r="A38" s="19" t="s">
        <v>20</v>
      </c>
      <c r="B38" s="38" t="s">
        <v>69</v>
      </c>
      <c r="C38" s="35"/>
      <c r="D38" s="23">
        <f>SUM(C39:C41)</f>
        <v>1311</v>
      </c>
      <c r="E38" s="20"/>
    </row>
    <row r="39" spans="1:5" ht="13.5" customHeight="1" x14ac:dyDescent="0.2">
      <c r="A39" s="39">
        <v>102</v>
      </c>
      <c r="B39" s="49" t="s">
        <v>75</v>
      </c>
      <c r="C39" s="88">
        <f>456+855</f>
        <v>1311</v>
      </c>
      <c r="D39" s="23"/>
      <c r="E39" s="20"/>
    </row>
    <row r="40" spans="1:5" ht="13.5" customHeight="1" x14ac:dyDescent="0.2">
      <c r="A40" s="39"/>
      <c r="B40" s="49"/>
      <c r="C40" s="88"/>
      <c r="D40" s="23"/>
      <c r="E40" s="20"/>
    </row>
    <row r="41" spans="1:5" x14ac:dyDescent="0.2">
      <c r="A41" s="39"/>
      <c r="B41" s="96"/>
      <c r="C41" s="82"/>
      <c r="D41" s="23"/>
      <c r="E41" s="20"/>
    </row>
    <row r="42" spans="1:5" x14ac:dyDescent="0.2">
      <c r="A42" s="45" t="s">
        <v>21</v>
      </c>
      <c r="B42" s="83" t="s">
        <v>22</v>
      </c>
      <c r="C42" s="37"/>
      <c r="D42" s="23">
        <f>SUM(C43:C44)</f>
        <v>1823.02</v>
      </c>
      <c r="E42" s="20"/>
    </row>
    <row r="43" spans="1:5" x14ac:dyDescent="0.2">
      <c r="A43" s="92">
        <v>143</v>
      </c>
      <c r="B43" s="84" t="s">
        <v>63</v>
      </c>
      <c r="C43" s="37">
        <f>570.13+255.36+500.93+496.6</f>
        <v>1823.02</v>
      </c>
      <c r="D43" s="30"/>
      <c r="E43" s="20"/>
    </row>
    <row r="44" spans="1:5" x14ac:dyDescent="0.2">
      <c r="A44" s="92"/>
      <c r="B44" s="97"/>
      <c r="C44" s="37"/>
      <c r="D44" s="23"/>
      <c r="E44" s="20"/>
    </row>
    <row r="45" spans="1:5" x14ac:dyDescent="0.2">
      <c r="A45" s="19">
        <v>2105</v>
      </c>
      <c r="B45" s="38" t="s">
        <v>23</v>
      </c>
      <c r="C45" s="32"/>
      <c r="D45" s="23">
        <f>SUM(C46:C49)</f>
        <v>0</v>
      </c>
      <c r="E45" s="20"/>
    </row>
    <row r="46" spans="1:5" x14ac:dyDescent="0.2">
      <c r="A46" s="39"/>
      <c r="B46" s="94"/>
      <c r="C46" s="32"/>
      <c r="D46" s="23"/>
      <c r="E46" s="20"/>
    </row>
    <row r="47" spans="1:5" x14ac:dyDescent="0.2">
      <c r="A47" s="39"/>
      <c r="B47" s="96"/>
      <c r="C47" s="37"/>
      <c r="D47" s="93"/>
      <c r="E47" s="20"/>
    </row>
    <row r="48" spans="1:5" x14ac:dyDescent="0.2">
      <c r="A48" s="39"/>
      <c r="B48" s="94"/>
      <c r="C48" s="37"/>
      <c r="D48" s="23"/>
      <c r="E48" s="20"/>
    </row>
    <row r="49" spans="1:5" x14ac:dyDescent="0.2">
      <c r="A49" s="39"/>
      <c r="B49" s="94"/>
      <c r="C49" s="35"/>
      <c r="D49" s="23"/>
      <c r="E49" s="20"/>
    </row>
    <row r="50" spans="1:5" x14ac:dyDescent="0.2">
      <c r="A50" s="19" t="s">
        <v>24</v>
      </c>
      <c r="B50" s="38" t="s">
        <v>70</v>
      </c>
      <c r="C50" s="37"/>
      <c r="D50" s="23">
        <f>SUM(C51:C55)</f>
        <v>3100</v>
      </c>
      <c r="E50" s="20"/>
    </row>
    <row r="51" spans="1:5" x14ac:dyDescent="0.2">
      <c r="A51" s="39">
        <v>700</v>
      </c>
      <c r="B51" s="94" t="s">
        <v>73</v>
      </c>
      <c r="C51" s="32">
        <v>2200</v>
      </c>
      <c r="D51" s="23"/>
      <c r="E51" s="20"/>
    </row>
    <row r="52" spans="1:5" x14ac:dyDescent="0.2">
      <c r="A52" s="39">
        <v>711</v>
      </c>
      <c r="B52" s="98" t="s">
        <v>77</v>
      </c>
      <c r="C52" s="37">
        <v>300</v>
      </c>
      <c r="D52" s="23"/>
      <c r="E52" s="20"/>
    </row>
    <row r="53" spans="1:5" x14ac:dyDescent="0.2">
      <c r="A53" s="39">
        <v>749</v>
      </c>
      <c r="B53" s="98" t="s">
        <v>74</v>
      </c>
      <c r="C53" s="37">
        <v>600</v>
      </c>
      <c r="D53" s="23"/>
      <c r="E53" s="20"/>
    </row>
    <row r="54" spans="1:5" x14ac:dyDescent="0.2">
      <c r="A54" s="46"/>
      <c r="B54" s="94"/>
      <c r="C54" s="32"/>
      <c r="D54" s="29"/>
      <c r="E54" s="20"/>
    </row>
    <row r="55" spans="1:5" x14ac:dyDescent="0.2">
      <c r="A55" s="46"/>
      <c r="B55" s="98"/>
      <c r="C55" s="32"/>
      <c r="D55" s="23"/>
      <c r="E55" s="20"/>
    </row>
    <row r="56" spans="1:5" x14ac:dyDescent="0.2">
      <c r="A56" s="47" t="s">
        <v>25</v>
      </c>
      <c r="B56" s="48" t="s">
        <v>26</v>
      </c>
      <c r="C56" s="35"/>
      <c r="D56" s="30"/>
      <c r="E56" s="20"/>
    </row>
    <row r="57" spans="1:5" x14ac:dyDescent="0.2">
      <c r="A57" s="39"/>
      <c r="B57" s="49"/>
      <c r="C57" s="37"/>
      <c r="D57" s="30"/>
      <c r="E57" s="20"/>
    </row>
    <row r="58" spans="1:5" x14ac:dyDescent="0.2">
      <c r="A58" s="50"/>
      <c r="B58" s="40"/>
      <c r="C58" s="37"/>
      <c r="D58" s="29"/>
      <c r="E58" s="51"/>
    </row>
    <row r="59" spans="1:5" x14ac:dyDescent="0.2">
      <c r="A59" s="47">
        <v>1103</v>
      </c>
      <c r="B59" s="52" t="s">
        <v>27</v>
      </c>
      <c r="C59" s="53"/>
      <c r="D59" s="30">
        <f>SUM(C59:C60)</f>
        <v>0</v>
      </c>
      <c r="E59" s="54"/>
    </row>
    <row r="60" spans="1:5" x14ac:dyDescent="0.2">
      <c r="A60" s="47"/>
      <c r="B60" s="87"/>
      <c r="C60" s="36"/>
      <c r="D60" s="30"/>
      <c r="E60" s="54"/>
    </row>
    <row r="61" spans="1:5" x14ac:dyDescent="0.2">
      <c r="A61" s="47"/>
      <c r="B61" s="29"/>
      <c r="C61" s="29"/>
      <c r="D61" s="30"/>
      <c r="E61" s="55"/>
    </row>
    <row r="62" spans="1:5" x14ac:dyDescent="0.2">
      <c r="A62" s="19"/>
      <c r="B62" s="44"/>
      <c r="C62" s="29"/>
      <c r="D62" s="30"/>
      <c r="E62" s="56"/>
    </row>
    <row r="63" spans="1:5" x14ac:dyDescent="0.2">
      <c r="A63" s="99"/>
      <c r="B63" s="100"/>
      <c r="C63" s="27"/>
      <c r="D63" s="30"/>
      <c r="E63" s="57"/>
    </row>
    <row r="64" spans="1:5" x14ac:dyDescent="0.2">
      <c r="A64" s="19" t="s">
        <v>28</v>
      </c>
      <c r="B64" s="49" t="s">
        <v>29</v>
      </c>
      <c r="C64" s="27"/>
      <c r="D64" s="30">
        <f>SUM(C64:C71)</f>
        <v>2169.9499999999998</v>
      </c>
      <c r="E64" s="20"/>
    </row>
    <row r="65" spans="1:5" x14ac:dyDescent="0.2">
      <c r="A65" s="19" t="s">
        <v>30</v>
      </c>
      <c r="B65" s="49" t="s">
        <v>31</v>
      </c>
      <c r="C65" s="27">
        <v>1100</v>
      </c>
      <c r="D65" s="30"/>
      <c r="E65" s="20"/>
    </row>
    <row r="66" spans="1:5" x14ac:dyDescent="0.2">
      <c r="A66" s="19" t="s">
        <v>32</v>
      </c>
      <c r="B66" s="49" t="s">
        <v>33</v>
      </c>
      <c r="C66" s="35"/>
      <c r="D66" s="58"/>
      <c r="E66" s="20"/>
    </row>
    <row r="67" spans="1:5" x14ac:dyDescent="0.2">
      <c r="A67" s="99"/>
      <c r="B67" s="101"/>
      <c r="C67" s="35"/>
      <c r="D67" s="58"/>
      <c r="E67" s="20"/>
    </row>
    <row r="68" spans="1:5" x14ac:dyDescent="0.2">
      <c r="A68" s="19" t="s">
        <v>34</v>
      </c>
      <c r="B68" s="49" t="s">
        <v>35</v>
      </c>
      <c r="C68" s="35">
        <v>600</v>
      </c>
      <c r="D68" s="58"/>
      <c r="E68" s="20"/>
    </row>
    <row r="69" spans="1:5" x14ac:dyDescent="0.2">
      <c r="A69" s="19" t="s">
        <v>36</v>
      </c>
      <c r="B69" s="49" t="s">
        <v>37</v>
      </c>
      <c r="C69" s="36"/>
      <c r="D69" s="30"/>
      <c r="E69" s="20"/>
    </row>
    <row r="70" spans="1:5" x14ac:dyDescent="0.2">
      <c r="A70" s="19" t="s">
        <v>38</v>
      </c>
      <c r="B70" s="38" t="s">
        <v>39</v>
      </c>
      <c r="C70" s="36">
        <v>200</v>
      </c>
      <c r="D70" s="58"/>
      <c r="E70" s="20"/>
    </row>
    <row r="71" spans="1:5" x14ac:dyDescent="0.2">
      <c r="A71" s="19" t="s">
        <v>40</v>
      </c>
      <c r="B71" s="49" t="s">
        <v>41</v>
      </c>
      <c r="C71" s="35">
        <v>269.95</v>
      </c>
      <c r="D71" s="58"/>
      <c r="E71" s="20"/>
    </row>
    <row r="72" spans="1:5" x14ac:dyDescent="0.2">
      <c r="A72" s="19"/>
      <c r="B72" s="49"/>
      <c r="C72" s="35"/>
      <c r="D72" s="58"/>
      <c r="E72" s="51"/>
    </row>
    <row r="73" spans="1:5" x14ac:dyDescent="0.2">
      <c r="A73" s="19" t="s">
        <v>12</v>
      </c>
      <c r="B73" s="38" t="s">
        <v>42</v>
      </c>
      <c r="C73" s="36"/>
      <c r="D73" s="58"/>
      <c r="E73" s="59">
        <f>+C74+C75+C76+C77</f>
        <v>102579.25</v>
      </c>
    </row>
    <row r="74" spans="1:5" x14ac:dyDescent="0.2">
      <c r="A74" s="19" t="s">
        <v>58</v>
      </c>
      <c r="B74" s="49" t="s">
        <v>43</v>
      </c>
      <c r="C74" s="60">
        <f>3048.68+30458.33+35127.43</f>
        <v>68634.44</v>
      </c>
      <c r="D74" s="58"/>
      <c r="E74" s="20"/>
    </row>
    <row r="75" spans="1:5" x14ac:dyDescent="0.2">
      <c r="A75" s="19" t="s">
        <v>59</v>
      </c>
      <c r="B75" s="49" t="s">
        <v>44</v>
      </c>
      <c r="C75" s="60">
        <f>17106.68+9589.98+2429.06</f>
        <v>29125.72</v>
      </c>
      <c r="D75" s="23"/>
      <c r="E75" s="20"/>
    </row>
    <row r="76" spans="1:5" x14ac:dyDescent="0.2">
      <c r="A76" s="19" t="s">
        <v>60</v>
      </c>
      <c r="B76" s="49" t="s">
        <v>45</v>
      </c>
      <c r="C76" s="60">
        <f>262.93+172.41</f>
        <v>435.34000000000003</v>
      </c>
      <c r="D76" s="23"/>
      <c r="E76" s="20"/>
    </row>
    <row r="77" spans="1:5" x14ac:dyDescent="0.2">
      <c r="A77" s="19" t="s">
        <v>61</v>
      </c>
      <c r="B77" s="49" t="s">
        <v>46</v>
      </c>
      <c r="C77" s="60">
        <f>1264.61+1433.04+1686.1</f>
        <v>4383.75</v>
      </c>
      <c r="D77" s="23"/>
      <c r="E77" s="20"/>
    </row>
    <row r="78" spans="1:5" x14ac:dyDescent="0.2">
      <c r="A78" s="19"/>
      <c r="B78" s="49"/>
      <c r="C78" s="60"/>
      <c r="D78" s="23"/>
      <c r="E78" s="59"/>
    </row>
    <row r="79" spans="1:5" x14ac:dyDescent="0.2">
      <c r="A79" s="19" t="s">
        <v>47</v>
      </c>
      <c r="B79" s="38" t="s">
        <v>48</v>
      </c>
      <c r="C79" s="61">
        <f>266.49+1625.57+2125.22</f>
        <v>4017.2799999999997</v>
      </c>
      <c r="D79" s="58"/>
      <c r="E79" s="51">
        <f>+C79</f>
        <v>4017.2799999999997</v>
      </c>
    </row>
    <row r="80" spans="1:5" x14ac:dyDescent="0.2">
      <c r="A80" s="19"/>
      <c r="B80" s="38" t="s">
        <v>49</v>
      </c>
      <c r="C80" s="61">
        <f>8587.38+6679.09+1146.21</f>
        <v>16412.68</v>
      </c>
      <c r="D80" s="30"/>
      <c r="E80" s="51">
        <f>+C80</f>
        <v>16412.68</v>
      </c>
    </row>
    <row r="81" spans="1:6" x14ac:dyDescent="0.2">
      <c r="A81" s="19"/>
      <c r="B81" s="38"/>
      <c r="C81" s="62"/>
      <c r="D81" s="30"/>
      <c r="E81" s="20"/>
    </row>
    <row r="82" spans="1:6" x14ac:dyDescent="0.2">
      <c r="A82" s="19" t="s">
        <v>65</v>
      </c>
      <c r="B82" s="38" t="s">
        <v>50</v>
      </c>
      <c r="C82" s="36"/>
      <c r="D82" s="30">
        <f>SUM(C83:C84)</f>
        <v>0</v>
      </c>
      <c r="E82" s="20"/>
    </row>
    <row r="83" spans="1:6" x14ac:dyDescent="0.2">
      <c r="A83" s="39"/>
      <c r="B83" s="104"/>
      <c r="C83" s="36"/>
      <c r="D83" s="30"/>
      <c r="E83" s="20"/>
    </row>
    <row r="84" spans="1:6" x14ac:dyDescent="0.2">
      <c r="A84" s="86"/>
      <c r="B84" s="105"/>
      <c r="C84" s="36"/>
      <c r="D84" s="30"/>
      <c r="E84" s="20"/>
    </row>
    <row r="85" spans="1:6" x14ac:dyDescent="0.2">
      <c r="A85" s="19"/>
      <c r="B85" s="63"/>
      <c r="C85" s="35"/>
      <c r="D85" s="58"/>
      <c r="E85" s="20"/>
    </row>
    <row r="86" spans="1:6" x14ac:dyDescent="0.2">
      <c r="A86" s="19" t="s">
        <v>51</v>
      </c>
      <c r="B86" s="85" t="s">
        <v>57</v>
      </c>
      <c r="C86" s="64"/>
      <c r="D86" s="65"/>
      <c r="E86" s="66">
        <v>10.039999999999999</v>
      </c>
    </row>
    <row r="87" spans="1:6" ht="15.75" thickBot="1" x14ac:dyDescent="0.25">
      <c r="A87" s="67" t="s">
        <v>52</v>
      </c>
      <c r="B87" s="68" t="s">
        <v>66</v>
      </c>
      <c r="C87" s="69"/>
      <c r="D87" s="70"/>
      <c r="E87" s="66"/>
    </row>
    <row r="88" spans="1:6" ht="15.75" thickBot="1" x14ac:dyDescent="0.25">
      <c r="A88" s="71"/>
      <c r="B88" s="72" t="s">
        <v>53</v>
      </c>
      <c r="C88" s="73"/>
      <c r="D88" s="74">
        <f>SUM(D7:D87)</f>
        <v>123019.25</v>
      </c>
      <c r="E88" s="74">
        <f>SUM(E6:E87)</f>
        <v>123019.24999999999</v>
      </c>
    </row>
    <row r="89" spans="1:6" x14ac:dyDescent="0.2">
      <c r="A89" s="75"/>
      <c r="B89" s="102" t="s">
        <v>64</v>
      </c>
      <c r="C89" s="76"/>
      <c r="D89" s="77">
        <f>+D88-E88</f>
        <v>0</v>
      </c>
      <c r="E89" s="78" t="s">
        <v>12</v>
      </c>
      <c r="F89" s="79"/>
    </row>
    <row r="90" spans="1:6" x14ac:dyDescent="0.2">
      <c r="F90" s="6" t="s">
        <v>12</v>
      </c>
    </row>
    <row r="91" spans="1:6" x14ac:dyDescent="0.2">
      <c r="E91" s="6" t="s">
        <v>54</v>
      </c>
    </row>
    <row r="92" spans="1:6" x14ac:dyDescent="0.2">
      <c r="B92" s="80"/>
    </row>
    <row r="99" spans="3:5" x14ac:dyDescent="0.2">
      <c r="C99" s="6" t="s">
        <v>55</v>
      </c>
    </row>
    <row r="102" spans="3:5" x14ac:dyDescent="0.2">
      <c r="E102" s="6" t="s">
        <v>56</v>
      </c>
    </row>
  </sheetData>
  <conditionalFormatting sqref="B47">
    <cfRule type="duplicateValues" dxfId="7" priority="13"/>
    <cfRule type="duplicateValues" dxfId="6" priority="14"/>
  </conditionalFormatting>
  <conditionalFormatting sqref="B46">
    <cfRule type="duplicateValues" dxfId="5" priority="11"/>
    <cfRule type="duplicateValues" dxfId="4" priority="12"/>
  </conditionalFormatting>
  <conditionalFormatting sqref="B35">
    <cfRule type="duplicateValues" dxfId="3" priority="7"/>
    <cfRule type="duplicateValues" dxfId="2" priority="8"/>
  </conditionalFormatting>
  <conditionalFormatting sqref="B51">
    <cfRule type="duplicateValues" dxfId="1" priority="3"/>
    <cfRule type="duplicateValues" dxfId="0" priority="4"/>
  </conditionalFormatting>
  <pageMargins left="0.19685039370078741" right="0.15748031496062992" top="0.15748031496062992" bottom="0.15748031496062992" header="0.15748031496062992" footer="0.15748031496062992"/>
  <pageSetup scale="5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249977111117893"/>
  </sheetPr>
  <dimension ref="A1:V150"/>
  <sheetViews>
    <sheetView tabSelected="1" topLeftCell="A34" zoomScale="80" zoomScaleNormal="80" workbookViewId="0">
      <selection activeCell="D14" sqref="D14"/>
    </sheetView>
  </sheetViews>
  <sheetFormatPr baseColWidth="10" defaultColWidth="19.5703125" defaultRowHeight="22.5" x14ac:dyDescent="0.3"/>
  <cols>
    <col min="1" max="1" width="22.7109375" style="134" customWidth="1"/>
    <col min="2" max="2" width="100" style="134" customWidth="1"/>
    <col min="3" max="3" width="24" style="134" customWidth="1"/>
    <col min="4" max="4" width="25" style="134" customWidth="1"/>
    <col min="5" max="5" width="30.28515625" style="134" customWidth="1"/>
    <col min="6" max="6" width="23.140625" style="134" bestFit="1" customWidth="1"/>
    <col min="7" max="256" width="19.5703125" style="134"/>
    <col min="257" max="257" width="19.5703125" style="134" customWidth="1"/>
    <col min="258" max="258" width="59" style="134" customWidth="1"/>
    <col min="259" max="259" width="18.5703125" style="134" customWidth="1"/>
    <col min="260" max="260" width="20.7109375" style="134" customWidth="1"/>
    <col min="261" max="261" width="25.42578125" style="134" customWidth="1"/>
    <col min="262" max="512" width="19.5703125" style="134"/>
    <col min="513" max="513" width="19.5703125" style="134" customWidth="1"/>
    <col min="514" max="514" width="59" style="134" customWidth="1"/>
    <col min="515" max="515" width="18.5703125" style="134" customWidth="1"/>
    <col min="516" max="516" width="20.7109375" style="134" customWidth="1"/>
    <col min="517" max="517" width="25.42578125" style="134" customWidth="1"/>
    <col min="518" max="768" width="19.5703125" style="134"/>
    <col min="769" max="769" width="19.5703125" style="134" customWidth="1"/>
    <col min="770" max="770" width="59" style="134" customWidth="1"/>
    <col min="771" max="771" width="18.5703125" style="134" customWidth="1"/>
    <col min="772" max="772" width="20.7109375" style="134" customWidth="1"/>
    <col min="773" max="773" width="25.42578125" style="134" customWidth="1"/>
    <col min="774" max="1024" width="19.5703125" style="134"/>
    <col min="1025" max="1025" width="19.5703125" style="134" customWidth="1"/>
    <col min="1026" max="1026" width="59" style="134" customWidth="1"/>
    <col min="1027" max="1027" width="18.5703125" style="134" customWidth="1"/>
    <col min="1028" max="1028" width="20.7109375" style="134" customWidth="1"/>
    <col min="1029" max="1029" width="25.42578125" style="134" customWidth="1"/>
    <col min="1030" max="1280" width="19.5703125" style="134"/>
    <col min="1281" max="1281" width="19.5703125" style="134" customWidth="1"/>
    <col min="1282" max="1282" width="59" style="134" customWidth="1"/>
    <col min="1283" max="1283" width="18.5703125" style="134" customWidth="1"/>
    <col min="1284" max="1284" width="20.7109375" style="134" customWidth="1"/>
    <col min="1285" max="1285" width="25.42578125" style="134" customWidth="1"/>
    <col min="1286" max="1536" width="19.5703125" style="134"/>
    <col min="1537" max="1537" width="19.5703125" style="134" customWidth="1"/>
    <col min="1538" max="1538" width="59" style="134" customWidth="1"/>
    <col min="1539" max="1539" width="18.5703125" style="134" customWidth="1"/>
    <col min="1540" max="1540" width="20.7109375" style="134" customWidth="1"/>
    <col min="1541" max="1541" width="25.42578125" style="134" customWidth="1"/>
    <col min="1542" max="1792" width="19.5703125" style="134"/>
    <col min="1793" max="1793" width="19.5703125" style="134" customWidth="1"/>
    <col min="1794" max="1794" width="59" style="134" customWidth="1"/>
    <col min="1795" max="1795" width="18.5703125" style="134" customWidth="1"/>
    <col min="1796" max="1796" width="20.7109375" style="134" customWidth="1"/>
    <col min="1797" max="1797" width="25.42578125" style="134" customWidth="1"/>
    <col min="1798" max="2048" width="19.5703125" style="134"/>
    <col min="2049" max="2049" width="19.5703125" style="134" customWidth="1"/>
    <col min="2050" max="2050" width="59" style="134" customWidth="1"/>
    <col min="2051" max="2051" width="18.5703125" style="134" customWidth="1"/>
    <col min="2052" max="2052" width="20.7109375" style="134" customWidth="1"/>
    <col min="2053" max="2053" width="25.42578125" style="134" customWidth="1"/>
    <col min="2054" max="2304" width="19.5703125" style="134"/>
    <col min="2305" max="2305" width="19.5703125" style="134" customWidth="1"/>
    <col min="2306" max="2306" width="59" style="134" customWidth="1"/>
    <col min="2307" max="2307" width="18.5703125" style="134" customWidth="1"/>
    <col min="2308" max="2308" width="20.7109375" style="134" customWidth="1"/>
    <col min="2309" max="2309" width="25.42578125" style="134" customWidth="1"/>
    <col min="2310" max="2560" width="19.5703125" style="134"/>
    <col min="2561" max="2561" width="19.5703125" style="134" customWidth="1"/>
    <col min="2562" max="2562" width="59" style="134" customWidth="1"/>
    <col min="2563" max="2563" width="18.5703125" style="134" customWidth="1"/>
    <col min="2564" max="2564" width="20.7109375" style="134" customWidth="1"/>
    <col min="2565" max="2565" width="25.42578125" style="134" customWidth="1"/>
    <col min="2566" max="2816" width="19.5703125" style="134"/>
    <col min="2817" max="2817" width="19.5703125" style="134" customWidth="1"/>
    <col min="2818" max="2818" width="59" style="134" customWidth="1"/>
    <col min="2819" max="2819" width="18.5703125" style="134" customWidth="1"/>
    <col min="2820" max="2820" width="20.7109375" style="134" customWidth="1"/>
    <col min="2821" max="2821" width="25.42578125" style="134" customWidth="1"/>
    <col min="2822" max="3072" width="19.5703125" style="134"/>
    <col min="3073" max="3073" width="19.5703125" style="134" customWidth="1"/>
    <col min="3074" max="3074" width="59" style="134" customWidth="1"/>
    <col min="3075" max="3075" width="18.5703125" style="134" customWidth="1"/>
    <col min="3076" max="3076" width="20.7109375" style="134" customWidth="1"/>
    <col min="3077" max="3077" width="25.42578125" style="134" customWidth="1"/>
    <col min="3078" max="3328" width="19.5703125" style="134"/>
    <col min="3329" max="3329" width="19.5703125" style="134" customWidth="1"/>
    <col min="3330" max="3330" width="59" style="134" customWidth="1"/>
    <col min="3331" max="3331" width="18.5703125" style="134" customWidth="1"/>
    <col min="3332" max="3332" width="20.7109375" style="134" customWidth="1"/>
    <col min="3333" max="3333" width="25.42578125" style="134" customWidth="1"/>
    <col min="3334" max="3584" width="19.5703125" style="134"/>
    <col min="3585" max="3585" width="19.5703125" style="134" customWidth="1"/>
    <col min="3586" max="3586" width="59" style="134" customWidth="1"/>
    <col min="3587" max="3587" width="18.5703125" style="134" customWidth="1"/>
    <col min="3588" max="3588" width="20.7109375" style="134" customWidth="1"/>
    <col min="3589" max="3589" width="25.42578125" style="134" customWidth="1"/>
    <col min="3590" max="3840" width="19.5703125" style="134"/>
    <col min="3841" max="3841" width="19.5703125" style="134" customWidth="1"/>
    <col min="3842" max="3842" width="59" style="134" customWidth="1"/>
    <col min="3843" max="3843" width="18.5703125" style="134" customWidth="1"/>
    <col min="3844" max="3844" width="20.7109375" style="134" customWidth="1"/>
    <col min="3845" max="3845" width="25.42578125" style="134" customWidth="1"/>
    <col min="3846" max="4096" width="19.5703125" style="134"/>
    <col min="4097" max="4097" width="19.5703125" style="134" customWidth="1"/>
    <col min="4098" max="4098" width="59" style="134" customWidth="1"/>
    <col min="4099" max="4099" width="18.5703125" style="134" customWidth="1"/>
    <col min="4100" max="4100" width="20.7109375" style="134" customWidth="1"/>
    <col min="4101" max="4101" width="25.42578125" style="134" customWidth="1"/>
    <col min="4102" max="4352" width="19.5703125" style="134"/>
    <col min="4353" max="4353" width="19.5703125" style="134" customWidth="1"/>
    <col min="4354" max="4354" width="59" style="134" customWidth="1"/>
    <col min="4355" max="4355" width="18.5703125" style="134" customWidth="1"/>
    <col min="4356" max="4356" width="20.7109375" style="134" customWidth="1"/>
    <col min="4357" max="4357" width="25.42578125" style="134" customWidth="1"/>
    <col min="4358" max="4608" width="19.5703125" style="134"/>
    <col min="4609" max="4609" width="19.5703125" style="134" customWidth="1"/>
    <col min="4610" max="4610" width="59" style="134" customWidth="1"/>
    <col min="4611" max="4611" width="18.5703125" style="134" customWidth="1"/>
    <col min="4612" max="4612" width="20.7109375" style="134" customWidth="1"/>
    <col min="4613" max="4613" width="25.42578125" style="134" customWidth="1"/>
    <col min="4614" max="4864" width="19.5703125" style="134"/>
    <col min="4865" max="4865" width="19.5703125" style="134" customWidth="1"/>
    <col min="4866" max="4866" width="59" style="134" customWidth="1"/>
    <col min="4867" max="4867" width="18.5703125" style="134" customWidth="1"/>
    <col min="4868" max="4868" width="20.7109375" style="134" customWidth="1"/>
    <col min="4869" max="4869" width="25.42578125" style="134" customWidth="1"/>
    <col min="4870" max="5120" width="19.5703125" style="134"/>
    <col min="5121" max="5121" width="19.5703125" style="134" customWidth="1"/>
    <col min="5122" max="5122" width="59" style="134" customWidth="1"/>
    <col min="5123" max="5123" width="18.5703125" style="134" customWidth="1"/>
    <col min="5124" max="5124" width="20.7109375" style="134" customWidth="1"/>
    <col min="5125" max="5125" width="25.42578125" style="134" customWidth="1"/>
    <col min="5126" max="5376" width="19.5703125" style="134"/>
    <col min="5377" max="5377" width="19.5703125" style="134" customWidth="1"/>
    <col min="5378" max="5378" width="59" style="134" customWidth="1"/>
    <col min="5379" max="5379" width="18.5703125" style="134" customWidth="1"/>
    <col min="5380" max="5380" width="20.7109375" style="134" customWidth="1"/>
    <col min="5381" max="5381" width="25.42578125" style="134" customWidth="1"/>
    <col min="5382" max="5632" width="19.5703125" style="134"/>
    <col min="5633" max="5633" width="19.5703125" style="134" customWidth="1"/>
    <col min="5634" max="5634" width="59" style="134" customWidth="1"/>
    <col min="5635" max="5635" width="18.5703125" style="134" customWidth="1"/>
    <col min="5636" max="5636" width="20.7109375" style="134" customWidth="1"/>
    <col min="5637" max="5637" width="25.42578125" style="134" customWidth="1"/>
    <col min="5638" max="5888" width="19.5703125" style="134"/>
    <col min="5889" max="5889" width="19.5703125" style="134" customWidth="1"/>
    <col min="5890" max="5890" width="59" style="134" customWidth="1"/>
    <col min="5891" max="5891" width="18.5703125" style="134" customWidth="1"/>
    <col min="5892" max="5892" width="20.7109375" style="134" customWidth="1"/>
    <col min="5893" max="5893" width="25.42578125" style="134" customWidth="1"/>
    <col min="5894" max="6144" width="19.5703125" style="134"/>
    <col min="6145" max="6145" width="19.5703125" style="134" customWidth="1"/>
    <col min="6146" max="6146" width="59" style="134" customWidth="1"/>
    <col min="6147" max="6147" width="18.5703125" style="134" customWidth="1"/>
    <col min="6148" max="6148" width="20.7109375" style="134" customWidth="1"/>
    <col min="6149" max="6149" width="25.42578125" style="134" customWidth="1"/>
    <col min="6150" max="6400" width="19.5703125" style="134"/>
    <col min="6401" max="6401" width="19.5703125" style="134" customWidth="1"/>
    <col min="6402" max="6402" width="59" style="134" customWidth="1"/>
    <col min="6403" max="6403" width="18.5703125" style="134" customWidth="1"/>
    <col min="6404" max="6404" width="20.7109375" style="134" customWidth="1"/>
    <col min="6405" max="6405" width="25.42578125" style="134" customWidth="1"/>
    <col min="6406" max="6656" width="19.5703125" style="134"/>
    <col min="6657" max="6657" width="19.5703125" style="134" customWidth="1"/>
    <col min="6658" max="6658" width="59" style="134" customWidth="1"/>
    <col min="6659" max="6659" width="18.5703125" style="134" customWidth="1"/>
    <col min="6660" max="6660" width="20.7109375" style="134" customWidth="1"/>
    <col min="6661" max="6661" width="25.42578125" style="134" customWidth="1"/>
    <col min="6662" max="6912" width="19.5703125" style="134"/>
    <col min="6913" max="6913" width="19.5703125" style="134" customWidth="1"/>
    <col min="6914" max="6914" width="59" style="134" customWidth="1"/>
    <col min="6915" max="6915" width="18.5703125" style="134" customWidth="1"/>
    <col min="6916" max="6916" width="20.7109375" style="134" customWidth="1"/>
    <col min="6917" max="6917" width="25.42578125" style="134" customWidth="1"/>
    <col min="6918" max="7168" width="19.5703125" style="134"/>
    <col min="7169" max="7169" width="19.5703125" style="134" customWidth="1"/>
    <col min="7170" max="7170" width="59" style="134" customWidth="1"/>
    <col min="7171" max="7171" width="18.5703125" style="134" customWidth="1"/>
    <col min="7172" max="7172" width="20.7109375" style="134" customWidth="1"/>
    <col min="7173" max="7173" width="25.42578125" style="134" customWidth="1"/>
    <col min="7174" max="7424" width="19.5703125" style="134"/>
    <col min="7425" max="7425" width="19.5703125" style="134" customWidth="1"/>
    <col min="7426" max="7426" width="59" style="134" customWidth="1"/>
    <col min="7427" max="7427" width="18.5703125" style="134" customWidth="1"/>
    <col min="7428" max="7428" width="20.7109375" style="134" customWidth="1"/>
    <col min="7429" max="7429" width="25.42578125" style="134" customWidth="1"/>
    <col min="7430" max="7680" width="19.5703125" style="134"/>
    <col min="7681" max="7681" width="19.5703125" style="134" customWidth="1"/>
    <col min="7682" max="7682" width="59" style="134" customWidth="1"/>
    <col min="7683" max="7683" width="18.5703125" style="134" customWidth="1"/>
    <col min="7684" max="7684" width="20.7109375" style="134" customWidth="1"/>
    <col min="7685" max="7685" width="25.42578125" style="134" customWidth="1"/>
    <col min="7686" max="7936" width="19.5703125" style="134"/>
    <col min="7937" max="7937" width="19.5703125" style="134" customWidth="1"/>
    <col min="7938" max="7938" width="59" style="134" customWidth="1"/>
    <col min="7939" max="7939" width="18.5703125" style="134" customWidth="1"/>
    <col min="7940" max="7940" width="20.7109375" style="134" customWidth="1"/>
    <col min="7941" max="7941" width="25.42578125" style="134" customWidth="1"/>
    <col min="7942" max="8192" width="19.5703125" style="134"/>
    <col min="8193" max="8193" width="19.5703125" style="134" customWidth="1"/>
    <col min="8194" max="8194" width="59" style="134" customWidth="1"/>
    <col min="8195" max="8195" width="18.5703125" style="134" customWidth="1"/>
    <col min="8196" max="8196" width="20.7109375" style="134" customWidth="1"/>
    <col min="8197" max="8197" width="25.42578125" style="134" customWidth="1"/>
    <col min="8198" max="8448" width="19.5703125" style="134"/>
    <col min="8449" max="8449" width="19.5703125" style="134" customWidth="1"/>
    <col min="8450" max="8450" width="59" style="134" customWidth="1"/>
    <col min="8451" max="8451" width="18.5703125" style="134" customWidth="1"/>
    <col min="8452" max="8452" width="20.7109375" style="134" customWidth="1"/>
    <col min="8453" max="8453" width="25.42578125" style="134" customWidth="1"/>
    <col min="8454" max="8704" width="19.5703125" style="134"/>
    <col min="8705" max="8705" width="19.5703125" style="134" customWidth="1"/>
    <col min="8706" max="8706" width="59" style="134" customWidth="1"/>
    <col min="8707" max="8707" width="18.5703125" style="134" customWidth="1"/>
    <col min="8708" max="8708" width="20.7109375" style="134" customWidth="1"/>
    <col min="8709" max="8709" width="25.42578125" style="134" customWidth="1"/>
    <col min="8710" max="8960" width="19.5703125" style="134"/>
    <col min="8961" max="8961" width="19.5703125" style="134" customWidth="1"/>
    <col min="8962" max="8962" width="59" style="134" customWidth="1"/>
    <col min="8963" max="8963" width="18.5703125" style="134" customWidth="1"/>
    <col min="8964" max="8964" width="20.7109375" style="134" customWidth="1"/>
    <col min="8965" max="8965" width="25.42578125" style="134" customWidth="1"/>
    <col min="8966" max="9216" width="19.5703125" style="134"/>
    <col min="9217" max="9217" width="19.5703125" style="134" customWidth="1"/>
    <col min="9218" max="9218" width="59" style="134" customWidth="1"/>
    <col min="9219" max="9219" width="18.5703125" style="134" customWidth="1"/>
    <col min="9220" max="9220" width="20.7109375" style="134" customWidth="1"/>
    <col min="9221" max="9221" width="25.42578125" style="134" customWidth="1"/>
    <col min="9222" max="9472" width="19.5703125" style="134"/>
    <col min="9473" max="9473" width="19.5703125" style="134" customWidth="1"/>
    <col min="9474" max="9474" width="59" style="134" customWidth="1"/>
    <col min="9475" max="9475" width="18.5703125" style="134" customWidth="1"/>
    <col min="9476" max="9476" width="20.7109375" style="134" customWidth="1"/>
    <col min="9477" max="9477" width="25.42578125" style="134" customWidth="1"/>
    <col min="9478" max="9728" width="19.5703125" style="134"/>
    <col min="9729" max="9729" width="19.5703125" style="134" customWidth="1"/>
    <col min="9730" max="9730" width="59" style="134" customWidth="1"/>
    <col min="9731" max="9731" width="18.5703125" style="134" customWidth="1"/>
    <col min="9732" max="9732" width="20.7109375" style="134" customWidth="1"/>
    <col min="9733" max="9733" width="25.42578125" style="134" customWidth="1"/>
    <col min="9734" max="9984" width="19.5703125" style="134"/>
    <col min="9985" max="9985" width="19.5703125" style="134" customWidth="1"/>
    <col min="9986" max="9986" width="59" style="134" customWidth="1"/>
    <col min="9987" max="9987" width="18.5703125" style="134" customWidth="1"/>
    <col min="9988" max="9988" width="20.7109375" style="134" customWidth="1"/>
    <col min="9989" max="9989" width="25.42578125" style="134" customWidth="1"/>
    <col min="9990" max="10240" width="19.5703125" style="134"/>
    <col min="10241" max="10241" width="19.5703125" style="134" customWidth="1"/>
    <col min="10242" max="10242" width="59" style="134" customWidth="1"/>
    <col min="10243" max="10243" width="18.5703125" style="134" customWidth="1"/>
    <col min="10244" max="10244" width="20.7109375" style="134" customWidth="1"/>
    <col min="10245" max="10245" width="25.42578125" style="134" customWidth="1"/>
    <col min="10246" max="10496" width="19.5703125" style="134"/>
    <col min="10497" max="10497" width="19.5703125" style="134" customWidth="1"/>
    <col min="10498" max="10498" width="59" style="134" customWidth="1"/>
    <col min="10499" max="10499" width="18.5703125" style="134" customWidth="1"/>
    <col min="10500" max="10500" width="20.7109375" style="134" customWidth="1"/>
    <col min="10501" max="10501" width="25.42578125" style="134" customWidth="1"/>
    <col min="10502" max="10752" width="19.5703125" style="134"/>
    <col min="10753" max="10753" width="19.5703125" style="134" customWidth="1"/>
    <col min="10754" max="10754" width="59" style="134" customWidth="1"/>
    <col min="10755" max="10755" width="18.5703125" style="134" customWidth="1"/>
    <col min="10756" max="10756" width="20.7109375" style="134" customWidth="1"/>
    <col min="10757" max="10757" width="25.42578125" style="134" customWidth="1"/>
    <col min="10758" max="11008" width="19.5703125" style="134"/>
    <col min="11009" max="11009" width="19.5703125" style="134" customWidth="1"/>
    <col min="11010" max="11010" width="59" style="134" customWidth="1"/>
    <col min="11011" max="11011" width="18.5703125" style="134" customWidth="1"/>
    <col min="11012" max="11012" width="20.7109375" style="134" customWidth="1"/>
    <col min="11013" max="11013" width="25.42578125" style="134" customWidth="1"/>
    <col min="11014" max="11264" width="19.5703125" style="134"/>
    <col min="11265" max="11265" width="19.5703125" style="134" customWidth="1"/>
    <col min="11266" max="11266" width="59" style="134" customWidth="1"/>
    <col min="11267" max="11267" width="18.5703125" style="134" customWidth="1"/>
    <col min="11268" max="11268" width="20.7109375" style="134" customWidth="1"/>
    <col min="11269" max="11269" width="25.42578125" style="134" customWidth="1"/>
    <col min="11270" max="11520" width="19.5703125" style="134"/>
    <col min="11521" max="11521" width="19.5703125" style="134" customWidth="1"/>
    <col min="11522" max="11522" width="59" style="134" customWidth="1"/>
    <col min="11523" max="11523" width="18.5703125" style="134" customWidth="1"/>
    <col min="11524" max="11524" width="20.7109375" style="134" customWidth="1"/>
    <col min="11525" max="11525" width="25.42578125" style="134" customWidth="1"/>
    <col min="11526" max="11776" width="19.5703125" style="134"/>
    <col min="11777" max="11777" width="19.5703125" style="134" customWidth="1"/>
    <col min="11778" max="11778" width="59" style="134" customWidth="1"/>
    <col min="11779" max="11779" width="18.5703125" style="134" customWidth="1"/>
    <col min="11780" max="11780" width="20.7109375" style="134" customWidth="1"/>
    <col min="11781" max="11781" width="25.42578125" style="134" customWidth="1"/>
    <col min="11782" max="12032" width="19.5703125" style="134"/>
    <col min="12033" max="12033" width="19.5703125" style="134" customWidth="1"/>
    <col min="12034" max="12034" width="59" style="134" customWidth="1"/>
    <col min="12035" max="12035" width="18.5703125" style="134" customWidth="1"/>
    <col min="12036" max="12036" width="20.7109375" style="134" customWidth="1"/>
    <col min="12037" max="12037" width="25.42578125" style="134" customWidth="1"/>
    <col min="12038" max="12288" width="19.5703125" style="134"/>
    <col min="12289" max="12289" width="19.5703125" style="134" customWidth="1"/>
    <col min="12290" max="12290" width="59" style="134" customWidth="1"/>
    <col min="12291" max="12291" width="18.5703125" style="134" customWidth="1"/>
    <col min="12292" max="12292" width="20.7109375" style="134" customWidth="1"/>
    <col min="12293" max="12293" width="25.42578125" style="134" customWidth="1"/>
    <col min="12294" max="12544" width="19.5703125" style="134"/>
    <col min="12545" max="12545" width="19.5703125" style="134" customWidth="1"/>
    <col min="12546" max="12546" width="59" style="134" customWidth="1"/>
    <col min="12547" max="12547" width="18.5703125" style="134" customWidth="1"/>
    <col min="12548" max="12548" width="20.7109375" style="134" customWidth="1"/>
    <col min="12549" max="12549" width="25.42578125" style="134" customWidth="1"/>
    <col min="12550" max="12800" width="19.5703125" style="134"/>
    <col min="12801" max="12801" width="19.5703125" style="134" customWidth="1"/>
    <col min="12802" max="12802" width="59" style="134" customWidth="1"/>
    <col min="12803" max="12803" width="18.5703125" style="134" customWidth="1"/>
    <col min="12804" max="12804" width="20.7109375" style="134" customWidth="1"/>
    <col min="12805" max="12805" width="25.42578125" style="134" customWidth="1"/>
    <col min="12806" max="13056" width="19.5703125" style="134"/>
    <col min="13057" max="13057" width="19.5703125" style="134" customWidth="1"/>
    <col min="13058" max="13058" width="59" style="134" customWidth="1"/>
    <col min="13059" max="13059" width="18.5703125" style="134" customWidth="1"/>
    <col min="13060" max="13060" width="20.7109375" style="134" customWidth="1"/>
    <col min="13061" max="13061" width="25.42578125" style="134" customWidth="1"/>
    <col min="13062" max="13312" width="19.5703125" style="134"/>
    <col min="13313" max="13313" width="19.5703125" style="134" customWidth="1"/>
    <col min="13314" max="13314" width="59" style="134" customWidth="1"/>
    <col min="13315" max="13315" width="18.5703125" style="134" customWidth="1"/>
    <col min="13316" max="13316" width="20.7109375" style="134" customWidth="1"/>
    <col min="13317" max="13317" width="25.42578125" style="134" customWidth="1"/>
    <col min="13318" max="13568" width="19.5703125" style="134"/>
    <col min="13569" max="13569" width="19.5703125" style="134" customWidth="1"/>
    <col min="13570" max="13570" width="59" style="134" customWidth="1"/>
    <col min="13571" max="13571" width="18.5703125" style="134" customWidth="1"/>
    <col min="13572" max="13572" width="20.7109375" style="134" customWidth="1"/>
    <col min="13573" max="13573" width="25.42578125" style="134" customWidth="1"/>
    <col min="13574" max="13824" width="19.5703125" style="134"/>
    <col min="13825" max="13825" width="19.5703125" style="134" customWidth="1"/>
    <col min="13826" max="13826" width="59" style="134" customWidth="1"/>
    <col min="13827" max="13827" width="18.5703125" style="134" customWidth="1"/>
    <col min="13828" max="13828" width="20.7109375" style="134" customWidth="1"/>
    <col min="13829" max="13829" width="25.42578125" style="134" customWidth="1"/>
    <col min="13830" max="14080" width="19.5703125" style="134"/>
    <col min="14081" max="14081" width="19.5703125" style="134" customWidth="1"/>
    <col min="14082" max="14082" width="59" style="134" customWidth="1"/>
    <col min="14083" max="14083" width="18.5703125" style="134" customWidth="1"/>
    <col min="14084" max="14084" width="20.7109375" style="134" customWidth="1"/>
    <col min="14085" max="14085" width="25.42578125" style="134" customWidth="1"/>
    <col min="14086" max="14336" width="19.5703125" style="134"/>
    <col min="14337" max="14337" width="19.5703125" style="134" customWidth="1"/>
    <col min="14338" max="14338" width="59" style="134" customWidth="1"/>
    <col min="14339" max="14339" width="18.5703125" style="134" customWidth="1"/>
    <col min="14340" max="14340" width="20.7109375" style="134" customWidth="1"/>
    <col min="14341" max="14341" width="25.42578125" style="134" customWidth="1"/>
    <col min="14342" max="14592" width="19.5703125" style="134"/>
    <col min="14593" max="14593" width="19.5703125" style="134" customWidth="1"/>
    <col min="14594" max="14594" width="59" style="134" customWidth="1"/>
    <col min="14595" max="14595" width="18.5703125" style="134" customWidth="1"/>
    <col min="14596" max="14596" width="20.7109375" style="134" customWidth="1"/>
    <col min="14597" max="14597" width="25.42578125" style="134" customWidth="1"/>
    <col min="14598" max="14848" width="19.5703125" style="134"/>
    <col min="14849" max="14849" width="19.5703125" style="134" customWidth="1"/>
    <col min="14850" max="14850" width="59" style="134" customWidth="1"/>
    <col min="14851" max="14851" width="18.5703125" style="134" customWidth="1"/>
    <col min="14852" max="14852" width="20.7109375" style="134" customWidth="1"/>
    <col min="14853" max="14853" width="25.42578125" style="134" customWidth="1"/>
    <col min="14854" max="15104" width="19.5703125" style="134"/>
    <col min="15105" max="15105" width="19.5703125" style="134" customWidth="1"/>
    <col min="15106" max="15106" width="59" style="134" customWidth="1"/>
    <col min="15107" max="15107" width="18.5703125" style="134" customWidth="1"/>
    <col min="15108" max="15108" width="20.7109375" style="134" customWidth="1"/>
    <col min="15109" max="15109" width="25.42578125" style="134" customWidth="1"/>
    <col min="15110" max="15360" width="19.5703125" style="134"/>
    <col min="15361" max="15361" width="19.5703125" style="134" customWidth="1"/>
    <col min="15362" max="15362" width="59" style="134" customWidth="1"/>
    <col min="15363" max="15363" width="18.5703125" style="134" customWidth="1"/>
    <col min="15364" max="15364" width="20.7109375" style="134" customWidth="1"/>
    <col min="15365" max="15365" width="25.42578125" style="134" customWidth="1"/>
    <col min="15366" max="15616" width="19.5703125" style="134"/>
    <col min="15617" max="15617" width="19.5703125" style="134" customWidth="1"/>
    <col min="15618" max="15618" width="59" style="134" customWidth="1"/>
    <col min="15619" max="15619" width="18.5703125" style="134" customWidth="1"/>
    <col min="15620" max="15620" width="20.7109375" style="134" customWidth="1"/>
    <col min="15621" max="15621" width="25.42578125" style="134" customWidth="1"/>
    <col min="15622" max="15872" width="19.5703125" style="134"/>
    <col min="15873" max="15873" width="19.5703125" style="134" customWidth="1"/>
    <col min="15874" max="15874" width="59" style="134" customWidth="1"/>
    <col min="15875" max="15875" width="18.5703125" style="134" customWidth="1"/>
    <col min="15876" max="15876" width="20.7109375" style="134" customWidth="1"/>
    <col min="15877" max="15877" width="25.42578125" style="134" customWidth="1"/>
    <col min="15878" max="16128" width="19.5703125" style="134"/>
    <col min="16129" max="16129" width="19.5703125" style="134" customWidth="1"/>
    <col min="16130" max="16130" width="59" style="134" customWidth="1"/>
    <col min="16131" max="16131" width="18.5703125" style="134" customWidth="1"/>
    <col min="16132" max="16132" width="20.7109375" style="134" customWidth="1"/>
    <col min="16133" max="16133" width="25.42578125" style="134" customWidth="1"/>
    <col min="16134" max="16384" width="19.5703125" style="134"/>
  </cols>
  <sheetData>
    <row r="1" spans="1:22" ht="21.95" customHeight="1" x14ac:dyDescent="0.35">
      <c r="A1" s="1" t="s">
        <v>0</v>
      </c>
      <c r="B1" s="1"/>
      <c r="C1" s="1"/>
      <c r="D1" s="1"/>
      <c r="E1" s="1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  <c r="T1" s="133"/>
      <c r="U1" s="133"/>
      <c r="V1" s="133"/>
    </row>
    <row r="2" spans="1:22" ht="21.95" customHeight="1" x14ac:dyDescent="0.35">
      <c r="A2" s="1" t="s">
        <v>1</v>
      </c>
      <c r="B2" s="1"/>
      <c r="C2" s="1"/>
      <c r="D2" s="1"/>
      <c r="E2" s="1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  <c r="R2" s="133"/>
      <c r="S2" s="133"/>
      <c r="T2" s="133"/>
      <c r="U2" s="133"/>
      <c r="V2" s="133"/>
    </row>
    <row r="3" spans="1:22" ht="21.95" customHeight="1" x14ac:dyDescent="0.35">
      <c r="A3" s="1" t="s">
        <v>2</v>
      </c>
      <c r="B3" s="1"/>
      <c r="C3" s="1"/>
      <c r="D3" s="1"/>
      <c r="E3" s="1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133"/>
      <c r="R3" s="133"/>
      <c r="S3" s="133"/>
      <c r="T3" s="133"/>
      <c r="U3" s="133"/>
      <c r="V3" s="133"/>
    </row>
    <row r="4" spans="1:22" ht="21.95" customHeight="1" thickBot="1" x14ac:dyDescent="0.4">
      <c r="A4" s="107"/>
      <c r="B4" s="107"/>
      <c r="C4" s="107"/>
      <c r="D4" s="107"/>
      <c r="E4" s="107"/>
      <c r="F4" s="133"/>
      <c r="G4" s="133"/>
      <c r="H4" s="133"/>
      <c r="I4" s="133"/>
      <c r="J4" s="133"/>
      <c r="K4" s="133"/>
      <c r="L4" s="133"/>
      <c r="M4" s="133"/>
      <c r="N4" s="133"/>
      <c r="O4" s="133"/>
      <c r="P4" s="133"/>
      <c r="Q4" s="133"/>
      <c r="R4" s="133"/>
      <c r="S4" s="133"/>
      <c r="T4" s="133"/>
      <c r="U4" s="133"/>
      <c r="V4" s="133"/>
    </row>
    <row r="5" spans="1:22" ht="21.95" customHeight="1" thickBot="1" x14ac:dyDescent="0.4">
      <c r="A5" s="106"/>
      <c r="B5" s="159" t="s">
        <v>90</v>
      </c>
      <c r="C5" s="196">
        <v>2591</v>
      </c>
      <c r="D5" s="159" t="s">
        <v>3</v>
      </c>
      <c r="E5" s="160">
        <v>43143</v>
      </c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133"/>
      <c r="S5" s="133"/>
      <c r="T5" s="133"/>
      <c r="U5" s="133"/>
      <c r="V5" s="133"/>
    </row>
    <row r="6" spans="1:22" ht="21.95" customHeight="1" thickBot="1" x14ac:dyDescent="0.4">
      <c r="A6" s="106"/>
      <c r="B6" s="161"/>
      <c r="C6" s="162"/>
      <c r="D6" s="159"/>
      <c r="E6" s="160"/>
      <c r="F6" s="133"/>
      <c r="G6" s="133"/>
      <c r="H6" s="133"/>
      <c r="I6" s="133"/>
      <c r="J6" s="133"/>
      <c r="K6" s="133"/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</row>
    <row r="7" spans="1:22" ht="24.75" customHeight="1" thickBot="1" x14ac:dyDescent="0.4">
      <c r="A7" s="192" t="s">
        <v>4</v>
      </c>
      <c r="B7" s="193" t="s">
        <v>5</v>
      </c>
      <c r="C7" s="193" t="s">
        <v>89</v>
      </c>
      <c r="D7" s="194" t="s">
        <v>6</v>
      </c>
      <c r="E7" s="195" t="s">
        <v>7</v>
      </c>
      <c r="F7" s="133"/>
      <c r="G7" s="133"/>
      <c r="H7" s="133"/>
      <c r="I7" s="133"/>
      <c r="J7" s="133"/>
      <c r="K7" s="133"/>
      <c r="L7" s="133"/>
      <c r="M7" s="133"/>
      <c r="N7" s="133"/>
      <c r="O7" s="133"/>
      <c r="P7" s="133"/>
      <c r="Q7" s="133"/>
      <c r="R7" s="133"/>
      <c r="S7" s="133"/>
      <c r="T7" s="133"/>
      <c r="U7" s="133"/>
      <c r="V7" s="133"/>
    </row>
    <row r="8" spans="1:22" ht="24.75" customHeight="1" thickBot="1" x14ac:dyDescent="0.4">
      <c r="A8" s="178" t="s">
        <v>8</v>
      </c>
      <c r="B8" s="179" t="s">
        <v>111</v>
      </c>
      <c r="C8" s="180">
        <f>86638+72794.6+10345</f>
        <v>169777.6</v>
      </c>
      <c r="D8" s="220">
        <f>SUM(C8:C11)</f>
        <v>169777.6</v>
      </c>
      <c r="E8" s="181"/>
      <c r="F8" s="135"/>
      <c r="G8" s="136"/>
      <c r="H8" s="133"/>
      <c r="I8" s="133"/>
      <c r="J8" s="133"/>
      <c r="K8" s="133"/>
      <c r="L8" s="133"/>
      <c r="M8" s="133"/>
      <c r="N8" s="133"/>
      <c r="O8" s="133"/>
      <c r="P8" s="133"/>
      <c r="Q8" s="133"/>
      <c r="R8" s="133"/>
      <c r="S8" s="133"/>
      <c r="T8" s="133"/>
      <c r="U8" s="133"/>
      <c r="V8" s="133"/>
    </row>
    <row r="9" spans="1:22" ht="24.75" customHeight="1" thickBot="1" x14ac:dyDescent="0.4">
      <c r="A9" s="164"/>
      <c r="B9" s="179"/>
      <c r="C9" s="120"/>
      <c r="D9" s="154"/>
      <c r="E9" s="110"/>
      <c r="F9" s="135"/>
      <c r="G9" s="136"/>
      <c r="H9" s="133"/>
      <c r="I9" s="133"/>
      <c r="J9" s="133"/>
      <c r="K9" s="133"/>
      <c r="L9" s="133"/>
      <c r="M9" s="133"/>
      <c r="N9" s="133"/>
      <c r="O9" s="133"/>
      <c r="P9" s="133"/>
      <c r="Q9" s="133"/>
      <c r="R9" s="133"/>
      <c r="S9" s="133"/>
      <c r="T9" s="133"/>
      <c r="U9" s="133"/>
      <c r="V9" s="133"/>
    </row>
    <row r="10" spans="1:22" ht="24.75" customHeight="1" thickBot="1" x14ac:dyDescent="0.4">
      <c r="A10" s="164"/>
      <c r="B10" s="179"/>
      <c r="C10" s="120"/>
      <c r="D10" s="154"/>
      <c r="E10" s="110"/>
      <c r="F10" s="135"/>
      <c r="G10" s="136"/>
      <c r="H10" s="133"/>
      <c r="I10" s="133"/>
      <c r="J10" s="133"/>
      <c r="K10" s="133"/>
      <c r="L10" s="133"/>
      <c r="M10" s="133"/>
      <c r="N10" s="133"/>
      <c r="O10" s="133"/>
      <c r="P10" s="133"/>
      <c r="Q10" s="133"/>
      <c r="R10" s="133"/>
      <c r="S10" s="133"/>
      <c r="T10" s="133"/>
      <c r="U10" s="133"/>
      <c r="V10" s="133"/>
    </row>
    <row r="11" spans="1:22" ht="24.75" customHeight="1" x14ac:dyDescent="0.35">
      <c r="A11" s="164"/>
      <c r="B11" s="179"/>
      <c r="C11" s="120"/>
      <c r="D11" s="154"/>
      <c r="E11" s="110"/>
      <c r="F11" s="135"/>
      <c r="G11" s="136"/>
      <c r="H11" s="133"/>
      <c r="I11" s="133"/>
      <c r="J11" s="133"/>
      <c r="K11" s="133"/>
      <c r="L11" s="133"/>
      <c r="M11" s="133"/>
      <c r="N11" s="133"/>
      <c r="O11" s="133"/>
      <c r="P11" s="133"/>
      <c r="Q11" s="133"/>
      <c r="R11" s="133"/>
      <c r="S11" s="133"/>
      <c r="T11" s="133"/>
      <c r="U11" s="133"/>
      <c r="V11" s="133"/>
    </row>
    <row r="12" spans="1:22" ht="24.75" customHeight="1" x14ac:dyDescent="0.35">
      <c r="A12" s="205" t="s">
        <v>9</v>
      </c>
      <c r="B12" s="183" t="s">
        <v>10</v>
      </c>
      <c r="C12" s="155"/>
      <c r="D12" s="221">
        <f>SUM(C13:C15)</f>
        <v>45107.68</v>
      </c>
      <c r="E12" s="109"/>
      <c r="F12" s="133"/>
      <c r="G12" s="133"/>
      <c r="H12" s="133"/>
      <c r="I12" s="133"/>
      <c r="J12" s="133"/>
      <c r="K12" s="133"/>
      <c r="L12" s="133"/>
      <c r="M12" s="133"/>
      <c r="N12" s="133"/>
      <c r="O12" s="133"/>
      <c r="P12" s="133"/>
      <c r="Q12" s="133"/>
      <c r="R12" s="133"/>
      <c r="S12" s="133"/>
      <c r="T12" s="133"/>
      <c r="U12" s="133"/>
      <c r="V12" s="133"/>
    </row>
    <row r="13" spans="1:22" ht="24.75" customHeight="1" x14ac:dyDescent="0.35">
      <c r="A13" s="165"/>
      <c r="B13" s="176" t="s">
        <v>82</v>
      </c>
      <c r="C13" s="120">
        <f>347+6894.04+9101.1</f>
        <v>16342.14</v>
      </c>
      <c r="D13" s="155"/>
      <c r="E13" s="109" t="s">
        <v>12</v>
      </c>
      <c r="F13" s="137"/>
      <c r="G13" s="133"/>
      <c r="H13" s="133"/>
      <c r="I13" s="133"/>
      <c r="J13" s="133"/>
      <c r="K13" s="133"/>
      <c r="L13" s="133"/>
      <c r="M13" s="133"/>
      <c r="N13" s="133"/>
      <c r="O13" s="133"/>
      <c r="P13" s="133"/>
      <c r="Q13" s="133"/>
      <c r="R13" s="133"/>
      <c r="S13" s="133"/>
      <c r="T13" s="133"/>
      <c r="U13" s="133"/>
      <c r="V13" s="133"/>
    </row>
    <row r="14" spans="1:22" ht="24.75" customHeight="1" x14ac:dyDescent="0.35">
      <c r="A14" s="165"/>
      <c r="B14" s="176" t="s">
        <v>83</v>
      </c>
      <c r="C14" s="120">
        <f>14553.68+12051.86+700</f>
        <v>27305.54</v>
      </c>
      <c r="D14" s="124"/>
      <c r="E14" s="109"/>
      <c r="F14" s="138"/>
      <c r="G14" s="133"/>
      <c r="H14" s="133"/>
      <c r="I14" s="133"/>
      <c r="J14" s="133"/>
      <c r="K14" s="133"/>
      <c r="L14" s="133"/>
      <c r="M14" s="133"/>
      <c r="N14" s="133"/>
      <c r="O14" s="133"/>
      <c r="P14" s="133"/>
      <c r="Q14" s="133"/>
      <c r="R14" s="133"/>
      <c r="S14" s="133"/>
      <c r="T14" s="133"/>
      <c r="U14" s="133"/>
      <c r="V14" s="133"/>
    </row>
    <row r="15" spans="1:22" ht="24.75" customHeight="1" x14ac:dyDescent="0.35">
      <c r="A15" s="165" t="s">
        <v>38</v>
      </c>
      <c r="B15" s="177" t="s">
        <v>84</v>
      </c>
      <c r="C15" s="116">
        <f>300+1160</f>
        <v>1460</v>
      </c>
      <c r="D15" s="154"/>
      <c r="E15" s="109"/>
      <c r="F15" s="133"/>
      <c r="G15" s="133"/>
      <c r="H15" s="133"/>
      <c r="I15" s="133"/>
      <c r="J15" s="133"/>
      <c r="K15" s="133"/>
      <c r="L15" s="133"/>
      <c r="M15" s="133"/>
      <c r="N15" s="133"/>
      <c r="O15" s="133"/>
      <c r="P15" s="133"/>
      <c r="Q15" s="133"/>
      <c r="R15" s="133"/>
      <c r="S15" s="133"/>
      <c r="T15" s="133"/>
      <c r="U15" s="133"/>
      <c r="V15" s="133"/>
    </row>
    <row r="16" spans="1:22" ht="24.75" customHeight="1" x14ac:dyDescent="0.35">
      <c r="A16" s="165"/>
      <c r="B16" s="108"/>
      <c r="C16" s="116"/>
      <c r="D16" s="154"/>
      <c r="E16" s="109"/>
      <c r="F16" s="133"/>
      <c r="G16" s="133"/>
      <c r="H16" s="133"/>
      <c r="I16" s="133"/>
      <c r="J16" s="133"/>
      <c r="K16" s="133"/>
      <c r="L16" s="133"/>
      <c r="M16" s="133"/>
      <c r="N16" s="133"/>
      <c r="O16" s="133"/>
      <c r="P16" s="133"/>
      <c r="Q16" s="133"/>
      <c r="R16" s="133"/>
      <c r="S16" s="133"/>
      <c r="T16" s="133"/>
      <c r="U16" s="133"/>
      <c r="V16" s="133"/>
    </row>
    <row r="17" spans="1:22" ht="24.75" customHeight="1" x14ac:dyDescent="0.35">
      <c r="A17" s="205"/>
      <c r="B17" s="184" t="s">
        <v>81</v>
      </c>
      <c r="C17" s="116"/>
      <c r="D17" s="154">
        <f>SUM(C17)</f>
        <v>0</v>
      </c>
      <c r="E17" s="109"/>
      <c r="F17" s="133"/>
      <c r="G17" s="133"/>
      <c r="H17" s="133"/>
      <c r="I17" s="133"/>
      <c r="J17" s="133"/>
      <c r="K17" s="133"/>
      <c r="L17" s="133"/>
      <c r="M17" s="133"/>
      <c r="N17" s="133"/>
      <c r="O17" s="133"/>
      <c r="P17" s="133"/>
      <c r="Q17" s="133"/>
      <c r="R17" s="133"/>
      <c r="S17" s="133"/>
      <c r="T17" s="133"/>
      <c r="U17" s="133"/>
      <c r="V17" s="133"/>
    </row>
    <row r="18" spans="1:22" ht="24.75" customHeight="1" x14ac:dyDescent="0.35">
      <c r="A18" s="165"/>
      <c r="B18" s="175"/>
      <c r="C18" s="116"/>
      <c r="D18" s="154"/>
      <c r="E18" s="109"/>
      <c r="F18" s="133"/>
      <c r="G18" s="133"/>
      <c r="H18" s="133"/>
      <c r="I18" s="133"/>
      <c r="J18" s="133"/>
      <c r="K18" s="133"/>
      <c r="L18" s="133"/>
      <c r="M18" s="133"/>
      <c r="N18" s="133"/>
      <c r="O18" s="133"/>
      <c r="P18" s="133"/>
      <c r="Q18" s="133"/>
      <c r="R18" s="133"/>
      <c r="S18" s="133"/>
      <c r="T18" s="133"/>
      <c r="U18" s="133"/>
      <c r="V18" s="133"/>
    </row>
    <row r="19" spans="1:22" ht="24.75" customHeight="1" x14ac:dyDescent="0.35">
      <c r="A19" s="165"/>
      <c r="B19" s="111"/>
      <c r="C19" s="117"/>
      <c r="D19" s="154"/>
      <c r="E19" s="109"/>
      <c r="F19" s="133"/>
      <c r="G19" s="133"/>
      <c r="H19" s="133"/>
      <c r="I19" s="133"/>
      <c r="J19" s="133"/>
      <c r="K19" s="133"/>
      <c r="L19" s="133"/>
      <c r="M19" s="133"/>
      <c r="N19" s="133"/>
      <c r="O19" s="133"/>
      <c r="P19" s="133"/>
      <c r="Q19" s="133"/>
      <c r="R19" s="133"/>
      <c r="S19" s="133"/>
      <c r="T19" s="133"/>
      <c r="U19" s="133"/>
      <c r="V19" s="133"/>
    </row>
    <row r="20" spans="1:22" ht="24.75" customHeight="1" x14ac:dyDescent="0.35">
      <c r="A20" s="166" t="s">
        <v>14</v>
      </c>
      <c r="B20" s="163" t="s">
        <v>15</v>
      </c>
      <c r="C20" s="117"/>
      <c r="D20" s="154">
        <f>+C20</f>
        <v>0</v>
      </c>
      <c r="E20" s="109"/>
      <c r="F20" s="133"/>
      <c r="G20" s="133"/>
      <c r="H20" s="133"/>
      <c r="I20" s="133"/>
      <c r="J20" s="133"/>
      <c r="K20" s="133"/>
      <c r="L20" s="133"/>
      <c r="M20" s="133"/>
      <c r="N20" s="133"/>
      <c r="O20" s="133"/>
      <c r="P20" s="133"/>
      <c r="Q20" s="133"/>
      <c r="R20" s="133"/>
      <c r="S20" s="133"/>
      <c r="T20" s="133"/>
      <c r="U20" s="133"/>
      <c r="V20" s="133"/>
    </row>
    <row r="21" spans="1:22" ht="24.75" customHeight="1" x14ac:dyDescent="0.35">
      <c r="A21" s="165"/>
      <c r="B21" s="108"/>
      <c r="C21" s="155"/>
      <c r="D21" s="154"/>
      <c r="E21" s="109"/>
      <c r="F21" s="137"/>
      <c r="G21" s="137"/>
      <c r="H21" s="133"/>
      <c r="I21" s="133"/>
      <c r="J21" s="133"/>
      <c r="K21" s="133"/>
      <c r="L21" s="133"/>
      <c r="M21" s="133"/>
      <c r="N21" s="133"/>
      <c r="O21" s="133"/>
      <c r="P21" s="133"/>
      <c r="Q21" s="133"/>
      <c r="R21" s="133"/>
      <c r="S21" s="133"/>
      <c r="T21" s="133"/>
      <c r="U21" s="133"/>
      <c r="V21" s="133"/>
    </row>
    <row r="22" spans="1:22" ht="24.75" customHeight="1" x14ac:dyDescent="0.35">
      <c r="A22" s="185">
        <v>1105</v>
      </c>
      <c r="B22" s="182" t="s">
        <v>16</v>
      </c>
      <c r="C22" s="155"/>
      <c r="D22" s="154">
        <f>SUM(C23:C29)</f>
        <v>74484.11</v>
      </c>
      <c r="E22" s="109"/>
      <c r="F22" s="137"/>
      <c r="G22" s="133"/>
      <c r="H22" s="133"/>
      <c r="I22" s="133"/>
      <c r="J22" s="133"/>
      <c r="K22" s="133"/>
      <c r="L22" s="133"/>
      <c r="M22" s="133"/>
      <c r="N22" s="133"/>
      <c r="O22" s="133"/>
      <c r="P22" s="133"/>
      <c r="Q22" s="133"/>
      <c r="R22" s="133"/>
      <c r="S22" s="133"/>
      <c r="T22" s="133"/>
      <c r="U22" s="133"/>
      <c r="V22" s="133"/>
    </row>
    <row r="23" spans="1:22" ht="24.75" customHeight="1" x14ac:dyDescent="0.35">
      <c r="A23" s="145">
        <v>135</v>
      </c>
      <c r="B23" s="112" t="s">
        <v>103</v>
      </c>
      <c r="C23" s="120">
        <v>62583.19</v>
      </c>
      <c r="D23" s="154"/>
      <c r="E23" s="109"/>
      <c r="F23" s="137"/>
      <c r="G23" s="133"/>
      <c r="H23" s="133"/>
      <c r="I23" s="133"/>
      <c r="J23" s="133"/>
      <c r="K23" s="133"/>
      <c r="L23" s="133"/>
      <c r="M23" s="133"/>
      <c r="N23" s="133"/>
      <c r="O23" s="133"/>
      <c r="P23" s="133"/>
      <c r="Q23" s="133"/>
      <c r="R23" s="133"/>
      <c r="S23" s="133"/>
      <c r="T23" s="133"/>
      <c r="U23" s="133"/>
      <c r="V23" s="133"/>
    </row>
    <row r="24" spans="1:22" ht="24.75" customHeight="1" x14ac:dyDescent="0.35">
      <c r="A24" s="225">
        <v>108</v>
      </c>
      <c r="B24" s="226" t="s">
        <v>110</v>
      </c>
      <c r="C24" s="120">
        <v>666.41</v>
      </c>
      <c r="D24" s="154"/>
      <c r="E24" s="109"/>
      <c r="F24" s="137"/>
      <c r="G24" s="133"/>
      <c r="H24" s="133"/>
      <c r="I24" s="133"/>
      <c r="J24" s="133"/>
      <c r="K24" s="133"/>
      <c r="L24" s="133"/>
      <c r="M24" s="133"/>
      <c r="N24" s="133"/>
      <c r="O24" s="133"/>
      <c r="P24" s="133"/>
      <c r="Q24" s="133"/>
      <c r="R24" s="133"/>
      <c r="S24" s="133"/>
      <c r="T24" s="133"/>
      <c r="U24" s="133"/>
      <c r="V24" s="133"/>
    </row>
    <row r="25" spans="1:22" ht="24.75" customHeight="1" x14ac:dyDescent="0.35">
      <c r="A25" s="231">
        <v>134</v>
      </c>
      <c r="B25" s="232" t="s">
        <v>112</v>
      </c>
      <c r="C25" s="120">
        <f>1006.3+642</f>
        <v>1648.3</v>
      </c>
      <c r="D25" s="154"/>
      <c r="E25" s="109"/>
      <c r="F25" s="137"/>
      <c r="G25" s="133"/>
      <c r="H25" s="133"/>
      <c r="I25" s="133"/>
      <c r="J25" s="133"/>
      <c r="K25" s="133"/>
      <c r="L25" s="133"/>
      <c r="M25" s="133"/>
      <c r="N25" s="133"/>
      <c r="O25" s="133"/>
      <c r="P25" s="133"/>
      <c r="Q25" s="133"/>
      <c r="R25" s="133"/>
      <c r="S25" s="133"/>
      <c r="T25" s="133"/>
      <c r="U25" s="133"/>
      <c r="V25" s="133"/>
    </row>
    <row r="26" spans="1:22" ht="24.75" customHeight="1" x14ac:dyDescent="0.35">
      <c r="A26" s="148">
        <v>360</v>
      </c>
      <c r="B26" s="212" t="s">
        <v>114</v>
      </c>
      <c r="C26" s="120">
        <v>1524.11</v>
      </c>
      <c r="D26" s="154"/>
      <c r="E26" s="109"/>
      <c r="F26" s="137"/>
      <c r="G26" s="133"/>
      <c r="H26" s="133"/>
      <c r="I26" s="133"/>
      <c r="J26" s="133"/>
      <c r="K26" s="133"/>
      <c r="L26" s="133"/>
      <c r="M26" s="133"/>
      <c r="N26" s="133"/>
      <c r="O26" s="133"/>
      <c r="P26" s="133"/>
      <c r="Q26" s="133"/>
      <c r="R26" s="133"/>
      <c r="S26" s="133"/>
      <c r="T26" s="133"/>
      <c r="U26" s="133"/>
      <c r="V26" s="133"/>
    </row>
    <row r="27" spans="1:22" ht="24.75" customHeight="1" x14ac:dyDescent="0.35">
      <c r="A27" s="145">
        <v>153</v>
      </c>
      <c r="B27" s="233" t="s">
        <v>62</v>
      </c>
      <c r="C27" s="120">
        <f>1388.34+1208.43+1150.13+1287.8</f>
        <v>5034.7</v>
      </c>
      <c r="D27" s="154"/>
      <c r="E27" s="109"/>
      <c r="F27" s="137"/>
      <c r="G27" s="133"/>
      <c r="H27" s="133"/>
      <c r="I27" s="133"/>
      <c r="J27" s="133"/>
      <c r="K27" s="133"/>
      <c r="L27" s="133"/>
      <c r="M27" s="133"/>
      <c r="N27" s="133"/>
      <c r="O27" s="133"/>
      <c r="P27" s="133"/>
      <c r="Q27" s="133"/>
      <c r="R27" s="133"/>
      <c r="S27" s="133"/>
      <c r="T27" s="133"/>
      <c r="U27" s="133"/>
      <c r="V27" s="133"/>
    </row>
    <row r="28" spans="1:22" ht="24.75" customHeight="1" x14ac:dyDescent="0.35">
      <c r="A28" s="216">
        <v>404</v>
      </c>
      <c r="B28" s="226" t="s">
        <v>113</v>
      </c>
      <c r="C28" s="120">
        <v>737.51</v>
      </c>
      <c r="D28" s="154"/>
      <c r="E28" s="109"/>
      <c r="F28" s="137"/>
      <c r="G28" s="133"/>
      <c r="H28" s="133"/>
      <c r="I28" s="133"/>
      <c r="J28" s="133"/>
      <c r="K28" s="133"/>
      <c r="L28" s="133"/>
      <c r="M28" s="133"/>
      <c r="N28" s="133"/>
      <c r="O28" s="133"/>
      <c r="P28" s="133"/>
      <c r="Q28" s="133"/>
      <c r="R28" s="133"/>
      <c r="S28" s="133"/>
      <c r="T28" s="133"/>
      <c r="U28" s="133"/>
      <c r="V28" s="133"/>
    </row>
    <row r="29" spans="1:22" ht="24.75" customHeight="1" x14ac:dyDescent="0.35">
      <c r="A29" s="216">
        <v>152</v>
      </c>
      <c r="B29" s="233" t="s">
        <v>108</v>
      </c>
      <c r="C29" s="116">
        <f>300+300+400+1289.89</f>
        <v>2289.8900000000003</v>
      </c>
      <c r="D29" s="154"/>
      <c r="E29" s="109"/>
      <c r="F29" s="137"/>
      <c r="G29" s="133"/>
      <c r="H29" s="133"/>
      <c r="I29" s="133"/>
      <c r="J29" s="133"/>
      <c r="K29" s="133"/>
      <c r="L29" s="133"/>
      <c r="M29" s="133"/>
      <c r="N29" s="133"/>
      <c r="O29" s="133"/>
      <c r="P29" s="133"/>
      <c r="Q29" s="133"/>
      <c r="R29" s="133"/>
      <c r="S29" s="133"/>
      <c r="T29" s="133"/>
      <c r="U29" s="133"/>
      <c r="V29" s="133"/>
    </row>
    <row r="30" spans="1:22" ht="24.75" customHeight="1" x14ac:dyDescent="0.35">
      <c r="A30" s="185" t="s">
        <v>17</v>
      </c>
      <c r="B30" s="182" t="s">
        <v>85</v>
      </c>
      <c r="C30" s="124"/>
      <c r="D30" s="154">
        <f>SUM(C31:C31)</f>
        <v>0</v>
      </c>
      <c r="E30" s="109"/>
      <c r="F30" s="133"/>
      <c r="G30" s="133"/>
      <c r="H30" s="133"/>
      <c r="I30" s="133"/>
      <c r="J30" s="133"/>
      <c r="K30" s="133"/>
      <c r="L30" s="133"/>
      <c r="M30" s="133"/>
      <c r="N30" s="133"/>
      <c r="O30" s="133"/>
      <c r="P30" s="133"/>
      <c r="Q30" s="133"/>
      <c r="R30" s="133"/>
      <c r="S30" s="133"/>
      <c r="T30" s="133"/>
      <c r="U30" s="133"/>
      <c r="V30" s="133"/>
    </row>
    <row r="31" spans="1:22" ht="24.75" customHeight="1" x14ac:dyDescent="0.35">
      <c r="A31" s="146"/>
      <c r="B31" s="115"/>
      <c r="C31" s="117"/>
      <c r="D31" s="154"/>
      <c r="E31" s="109"/>
      <c r="F31" s="133"/>
      <c r="G31" s="133"/>
      <c r="H31" s="133"/>
      <c r="I31" s="133"/>
      <c r="J31" s="133"/>
      <c r="K31" s="133"/>
      <c r="L31" s="133"/>
      <c r="M31" s="133"/>
      <c r="N31" s="133"/>
      <c r="O31" s="133"/>
      <c r="P31" s="133"/>
      <c r="Q31" s="133"/>
      <c r="R31" s="133"/>
      <c r="S31" s="133"/>
      <c r="T31" s="133"/>
      <c r="U31" s="133"/>
      <c r="V31" s="133"/>
    </row>
    <row r="32" spans="1:22" ht="24.75" customHeight="1" x14ac:dyDescent="0.35">
      <c r="A32" s="206" t="s">
        <v>18</v>
      </c>
      <c r="B32" s="186" t="s">
        <v>86</v>
      </c>
      <c r="C32" s="117"/>
      <c r="D32" s="154">
        <f>SUM(C33:C34)</f>
        <v>0</v>
      </c>
      <c r="E32" s="109"/>
      <c r="F32" s="133"/>
      <c r="G32" s="137"/>
      <c r="H32" s="133"/>
      <c r="I32" s="133"/>
      <c r="J32" s="133"/>
      <c r="K32" s="133"/>
      <c r="L32" s="133"/>
      <c r="M32" s="133"/>
      <c r="N32" s="133"/>
      <c r="O32" s="133"/>
      <c r="P32" s="133"/>
      <c r="Q32" s="133"/>
      <c r="R32" s="133"/>
      <c r="S32" s="133"/>
      <c r="T32" s="133"/>
      <c r="U32" s="133"/>
      <c r="V32" s="133"/>
    </row>
    <row r="33" spans="1:22" ht="24.75" customHeight="1" x14ac:dyDescent="0.35">
      <c r="A33" s="218"/>
      <c r="B33" s="219"/>
      <c r="C33" s="120"/>
      <c r="D33" s="154"/>
      <c r="E33" s="109"/>
      <c r="F33" s="133"/>
      <c r="G33" s="133"/>
      <c r="H33" s="133"/>
      <c r="I33" s="133"/>
      <c r="J33" s="133"/>
      <c r="K33" s="133"/>
      <c r="L33" s="133"/>
      <c r="M33" s="133"/>
      <c r="N33" s="133"/>
      <c r="O33" s="133"/>
      <c r="P33" s="133"/>
      <c r="Q33" s="133"/>
      <c r="R33" s="133"/>
      <c r="S33" s="133"/>
      <c r="T33" s="133"/>
      <c r="U33" s="133"/>
      <c r="V33" s="133"/>
    </row>
    <row r="34" spans="1:22" ht="24.75" customHeight="1" x14ac:dyDescent="0.35">
      <c r="A34" s="209"/>
      <c r="B34" s="208"/>
      <c r="C34" s="120"/>
      <c r="D34" s="154"/>
      <c r="E34" s="109"/>
      <c r="F34" s="133"/>
      <c r="G34" s="133"/>
      <c r="H34" s="133"/>
      <c r="I34" s="133"/>
      <c r="J34" s="133"/>
      <c r="K34" s="133"/>
      <c r="L34" s="133"/>
      <c r="M34" s="133"/>
      <c r="N34" s="133"/>
      <c r="O34" s="133"/>
      <c r="P34" s="133"/>
      <c r="Q34" s="133"/>
      <c r="R34" s="133"/>
      <c r="S34" s="133"/>
      <c r="T34" s="133"/>
      <c r="U34" s="133"/>
      <c r="V34" s="133"/>
    </row>
    <row r="35" spans="1:22" ht="24.75" customHeight="1" x14ac:dyDescent="0.35">
      <c r="A35" s="185" t="s">
        <v>19</v>
      </c>
      <c r="B35" s="182" t="s">
        <v>87</v>
      </c>
      <c r="C35" s="155"/>
      <c r="D35" s="154">
        <f>+C36+C37</f>
        <v>0</v>
      </c>
      <c r="E35" s="109"/>
      <c r="F35" s="133"/>
      <c r="G35" s="133"/>
      <c r="H35" s="133"/>
      <c r="I35" s="133"/>
      <c r="J35" s="133"/>
      <c r="K35" s="133"/>
      <c r="L35" s="133"/>
      <c r="M35" s="133"/>
      <c r="N35" s="133"/>
      <c r="O35" s="133"/>
      <c r="P35" s="133"/>
      <c r="Q35" s="133"/>
      <c r="R35" s="133"/>
      <c r="S35" s="133"/>
      <c r="T35" s="133"/>
      <c r="U35" s="133"/>
      <c r="V35" s="133"/>
    </row>
    <row r="36" spans="1:22" s="139" customFormat="1" ht="24.75" customHeight="1" x14ac:dyDescent="0.35">
      <c r="A36" s="147"/>
      <c r="B36" s="115"/>
      <c r="C36" s="116"/>
      <c r="D36" s="154"/>
      <c r="E36" s="109"/>
      <c r="F36" s="133"/>
      <c r="G36" s="133"/>
      <c r="H36" s="133"/>
      <c r="I36" s="133"/>
      <c r="J36" s="133"/>
      <c r="K36" s="133"/>
      <c r="L36" s="133"/>
      <c r="M36" s="133"/>
      <c r="N36" s="133"/>
      <c r="O36" s="133"/>
      <c r="P36" s="133"/>
      <c r="Q36" s="133"/>
      <c r="R36" s="133"/>
      <c r="S36" s="133"/>
      <c r="T36" s="133"/>
      <c r="U36" s="133"/>
      <c r="V36" s="133"/>
    </row>
    <row r="37" spans="1:22" ht="24.75" customHeight="1" x14ac:dyDescent="0.35">
      <c r="A37" s="148"/>
      <c r="B37" s="114"/>
      <c r="C37" s="120"/>
      <c r="D37" s="155"/>
      <c r="E37" s="109"/>
      <c r="F37" s="133"/>
      <c r="G37" s="133"/>
      <c r="H37" s="133"/>
      <c r="I37" s="133"/>
      <c r="J37" s="133"/>
      <c r="K37" s="133"/>
      <c r="L37" s="133"/>
      <c r="M37" s="133"/>
      <c r="N37" s="133"/>
      <c r="O37" s="133"/>
      <c r="P37" s="133"/>
      <c r="Q37" s="133"/>
      <c r="R37" s="133"/>
      <c r="S37" s="133"/>
      <c r="T37" s="133"/>
      <c r="U37" s="133"/>
      <c r="V37" s="133"/>
    </row>
    <row r="38" spans="1:22" ht="24.75" customHeight="1" x14ac:dyDescent="0.35">
      <c r="A38" s="167"/>
      <c r="B38" s="113"/>
      <c r="C38" s="155"/>
      <c r="D38" s="155"/>
      <c r="E38" s="109"/>
      <c r="F38" s="133"/>
      <c r="G38" s="133"/>
      <c r="H38" s="133"/>
      <c r="I38" s="133"/>
      <c r="J38" s="133"/>
      <c r="K38" s="133"/>
      <c r="L38" s="133"/>
      <c r="M38" s="133"/>
      <c r="N38" s="133"/>
      <c r="O38" s="133"/>
      <c r="P38" s="133"/>
      <c r="Q38" s="133"/>
      <c r="R38" s="133"/>
      <c r="S38" s="133"/>
      <c r="T38" s="133"/>
      <c r="U38" s="133"/>
      <c r="V38" s="133"/>
    </row>
    <row r="39" spans="1:22" ht="24.75" customHeight="1" x14ac:dyDescent="0.35">
      <c r="A39" s="185" t="s">
        <v>20</v>
      </c>
      <c r="B39" s="182" t="s">
        <v>69</v>
      </c>
      <c r="C39" s="117"/>
      <c r="D39" s="156">
        <f>SUM(C40:C42)</f>
        <v>0</v>
      </c>
      <c r="E39" s="109"/>
      <c r="F39" s="133"/>
      <c r="G39" s="133"/>
      <c r="H39" s="133"/>
      <c r="I39" s="133"/>
      <c r="J39" s="133"/>
      <c r="K39" s="133"/>
      <c r="L39" s="133"/>
      <c r="M39" s="133"/>
      <c r="N39" s="133"/>
      <c r="O39" s="133"/>
      <c r="P39" s="133"/>
      <c r="Q39" s="133"/>
      <c r="R39" s="133"/>
      <c r="S39" s="133"/>
      <c r="T39" s="133"/>
      <c r="U39" s="133"/>
      <c r="V39" s="133"/>
    </row>
    <row r="40" spans="1:22" ht="24.75" customHeight="1" x14ac:dyDescent="0.35">
      <c r="A40" s="148"/>
      <c r="B40" s="224"/>
      <c r="C40" s="139"/>
      <c r="D40" s="156"/>
      <c r="E40" s="109"/>
      <c r="F40" s="190"/>
      <c r="G40" s="190"/>
      <c r="H40" s="190"/>
      <c r="I40" s="190"/>
      <c r="J40" s="190"/>
      <c r="K40" s="190"/>
      <c r="L40" s="190"/>
      <c r="M40" s="133"/>
      <c r="N40" s="133"/>
      <c r="O40" s="133"/>
      <c r="P40" s="133"/>
      <c r="Q40" s="133"/>
      <c r="R40" s="133"/>
      <c r="S40" s="133"/>
      <c r="T40" s="133"/>
      <c r="U40" s="133"/>
      <c r="V40" s="133"/>
    </row>
    <row r="41" spans="1:22" ht="24.75" customHeight="1" x14ac:dyDescent="0.35">
      <c r="A41" s="215"/>
      <c r="B41" s="115"/>
      <c r="C41" s="116"/>
      <c r="D41" s="156"/>
      <c r="E41" s="109"/>
      <c r="F41" s="190"/>
      <c r="G41" s="190"/>
      <c r="H41" s="190"/>
      <c r="I41" s="190"/>
      <c r="J41" s="190"/>
      <c r="K41" s="190"/>
      <c r="L41" s="190"/>
      <c r="M41" s="133"/>
      <c r="N41" s="133"/>
      <c r="O41" s="133"/>
      <c r="P41" s="133"/>
      <c r="Q41" s="133"/>
      <c r="R41" s="133"/>
      <c r="S41" s="133"/>
      <c r="T41" s="133"/>
      <c r="U41" s="133"/>
      <c r="V41" s="133"/>
    </row>
    <row r="42" spans="1:22" ht="24.75" customHeight="1" x14ac:dyDescent="0.35">
      <c r="A42" s="215"/>
      <c r="B42" s="115"/>
      <c r="C42" s="116"/>
      <c r="D42" s="156"/>
      <c r="E42" s="109"/>
      <c r="F42" s="190"/>
      <c r="G42" s="190"/>
      <c r="H42" s="190"/>
      <c r="I42" s="190"/>
      <c r="J42" s="190"/>
      <c r="K42" s="190"/>
      <c r="L42" s="190"/>
      <c r="M42" s="133"/>
      <c r="N42" s="133"/>
      <c r="O42" s="133"/>
      <c r="P42" s="133"/>
      <c r="Q42" s="133"/>
      <c r="R42" s="133"/>
      <c r="S42" s="133"/>
      <c r="T42" s="133"/>
      <c r="U42" s="133"/>
      <c r="V42" s="133"/>
    </row>
    <row r="43" spans="1:22" ht="24.75" customHeight="1" x14ac:dyDescent="0.35">
      <c r="A43" s="187" t="s">
        <v>21</v>
      </c>
      <c r="B43" s="188" t="s">
        <v>22</v>
      </c>
      <c r="C43" s="116"/>
      <c r="D43" s="156">
        <f>SUM(C44:C47)</f>
        <v>1604.35</v>
      </c>
      <c r="E43" s="109"/>
      <c r="F43" s="207"/>
      <c r="G43" s="191"/>
      <c r="H43" s="190"/>
      <c r="I43" s="190"/>
      <c r="J43" s="190"/>
      <c r="K43" s="190"/>
      <c r="L43" s="190"/>
      <c r="M43" s="133"/>
      <c r="N43" s="133"/>
      <c r="O43" s="133"/>
      <c r="P43" s="133"/>
      <c r="Q43" s="133"/>
      <c r="R43" s="133"/>
      <c r="S43" s="133"/>
      <c r="T43" s="133"/>
      <c r="U43" s="133"/>
      <c r="V43" s="133"/>
    </row>
    <row r="44" spans="1:22" ht="24.75" customHeight="1" x14ac:dyDescent="0.35">
      <c r="A44" s="148">
        <v>366</v>
      </c>
      <c r="B44" s="214" t="s">
        <v>115</v>
      </c>
      <c r="C44" s="116">
        <v>1604.35</v>
      </c>
      <c r="D44" s="156"/>
      <c r="E44" s="109"/>
      <c r="F44" s="190"/>
      <c r="G44" s="190"/>
      <c r="H44" s="190"/>
      <c r="I44" s="190"/>
      <c r="J44" s="190"/>
      <c r="K44" s="190"/>
      <c r="L44" s="190"/>
      <c r="M44" s="133"/>
      <c r="N44" s="133"/>
      <c r="O44" s="133"/>
      <c r="P44" s="133"/>
      <c r="Q44" s="133"/>
      <c r="R44" s="133"/>
      <c r="S44" s="133"/>
      <c r="T44" s="133"/>
      <c r="U44" s="133"/>
      <c r="V44" s="133"/>
    </row>
    <row r="45" spans="1:22" ht="24.75" customHeight="1" x14ac:dyDescent="0.35">
      <c r="A45" s="216"/>
      <c r="B45" s="217"/>
      <c r="C45" s="116"/>
      <c r="D45" s="156"/>
      <c r="E45" s="109"/>
      <c r="F45" s="190"/>
      <c r="G45" s="190"/>
      <c r="H45" s="190"/>
      <c r="I45" s="190"/>
      <c r="J45" s="190"/>
      <c r="K45" s="190"/>
      <c r="L45" s="190"/>
      <c r="M45" s="133"/>
      <c r="N45" s="133"/>
      <c r="O45" s="133"/>
      <c r="P45" s="133"/>
      <c r="Q45" s="133"/>
      <c r="R45" s="133"/>
      <c r="S45" s="133"/>
      <c r="T45" s="133"/>
      <c r="U45" s="133"/>
      <c r="V45" s="133"/>
    </row>
    <row r="46" spans="1:22" ht="24.75" customHeight="1" x14ac:dyDescent="0.35">
      <c r="A46" s="222"/>
      <c r="B46" s="223"/>
      <c r="C46" s="116"/>
      <c r="D46" s="156"/>
      <c r="E46" s="109"/>
      <c r="F46" s="190"/>
      <c r="G46" s="190"/>
      <c r="H46" s="190"/>
      <c r="I46" s="190"/>
      <c r="J46" s="190"/>
      <c r="K46" s="190"/>
      <c r="L46" s="190"/>
      <c r="M46" s="133"/>
      <c r="N46" s="133"/>
      <c r="O46" s="133"/>
      <c r="P46" s="133"/>
      <c r="Q46" s="133"/>
      <c r="R46" s="133"/>
      <c r="S46" s="133"/>
      <c r="T46" s="133"/>
      <c r="U46" s="133"/>
      <c r="V46" s="133"/>
    </row>
    <row r="47" spans="1:22" ht="24.75" customHeight="1" x14ac:dyDescent="0.35">
      <c r="A47" s="148"/>
      <c r="B47" s="214"/>
      <c r="C47" s="116"/>
      <c r="D47" s="156"/>
      <c r="E47" s="109"/>
      <c r="F47" s="133"/>
      <c r="G47" s="133"/>
      <c r="H47" s="133"/>
      <c r="I47" s="133"/>
      <c r="J47" s="133"/>
      <c r="K47" s="133"/>
      <c r="L47" s="133"/>
      <c r="M47" s="133"/>
      <c r="N47" s="133"/>
      <c r="O47" s="133"/>
      <c r="P47" s="133"/>
      <c r="Q47" s="133"/>
      <c r="R47" s="133"/>
      <c r="S47" s="133"/>
      <c r="T47" s="133"/>
      <c r="U47" s="133"/>
      <c r="V47" s="133"/>
    </row>
    <row r="48" spans="1:22" ht="24.75" customHeight="1" x14ac:dyDescent="0.35">
      <c r="A48" s="185">
        <v>2105</v>
      </c>
      <c r="B48" s="182" t="s">
        <v>23</v>
      </c>
      <c r="C48" s="120"/>
      <c r="D48" s="156">
        <f>SUM(C49:C51)</f>
        <v>0</v>
      </c>
      <c r="E48" s="109"/>
      <c r="F48" s="204"/>
      <c r="G48" s="133"/>
      <c r="H48" s="133"/>
      <c r="I48" s="133"/>
      <c r="J48" s="133"/>
      <c r="K48" s="133"/>
      <c r="L48" s="133"/>
      <c r="M48" s="133"/>
      <c r="N48" s="133"/>
      <c r="O48" s="133"/>
      <c r="P48" s="133"/>
      <c r="Q48" s="133"/>
      <c r="R48" s="133"/>
      <c r="S48" s="133"/>
      <c r="T48" s="133"/>
      <c r="U48" s="133"/>
      <c r="V48" s="133"/>
    </row>
    <row r="49" spans="1:22" ht="24.75" customHeight="1" x14ac:dyDescent="0.35">
      <c r="A49" s="215"/>
      <c r="B49" s="115"/>
      <c r="C49" s="116"/>
      <c r="D49" s="156"/>
      <c r="E49" s="109"/>
      <c r="F49" s="137"/>
      <c r="G49" s="133"/>
      <c r="H49" s="133"/>
      <c r="I49" s="133"/>
      <c r="J49" s="133"/>
      <c r="K49" s="133"/>
      <c r="L49" s="133"/>
      <c r="M49" s="133"/>
      <c r="N49" s="133"/>
      <c r="O49" s="133"/>
      <c r="P49" s="133"/>
      <c r="Q49" s="133"/>
      <c r="R49" s="133"/>
      <c r="S49" s="133"/>
      <c r="T49" s="133"/>
      <c r="U49" s="133"/>
      <c r="V49" s="133"/>
    </row>
    <row r="50" spans="1:22" ht="24.75" customHeight="1" x14ac:dyDescent="0.35">
      <c r="A50" s="213"/>
      <c r="B50" s="115"/>
      <c r="C50" s="116"/>
      <c r="D50" s="156"/>
      <c r="E50" s="109"/>
      <c r="F50" s="137"/>
      <c r="G50" s="133"/>
      <c r="H50" s="133"/>
      <c r="I50" s="133"/>
      <c r="J50" s="133"/>
      <c r="K50" s="133"/>
      <c r="L50" s="133"/>
      <c r="M50" s="133"/>
      <c r="N50" s="133"/>
      <c r="O50" s="133"/>
      <c r="P50" s="133"/>
      <c r="Q50" s="133"/>
      <c r="R50" s="133"/>
      <c r="S50" s="133"/>
      <c r="T50" s="133"/>
      <c r="U50" s="133"/>
      <c r="V50" s="133"/>
    </row>
    <row r="51" spans="1:22" ht="24.75" customHeight="1" x14ac:dyDescent="0.35">
      <c r="A51" s="167"/>
      <c r="B51" s="113"/>
      <c r="C51" s="117"/>
      <c r="D51" s="156"/>
      <c r="E51" s="109"/>
      <c r="F51" s="133"/>
      <c r="G51" s="133"/>
      <c r="H51" s="133"/>
      <c r="I51" s="133"/>
      <c r="J51" s="133"/>
      <c r="K51" s="133"/>
      <c r="L51" s="133"/>
      <c r="M51" s="133"/>
      <c r="N51" s="133"/>
      <c r="O51" s="133"/>
      <c r="P51" s="133"/>
      <c r="Q51" s="133"/>
      <c r="R51" s="133"/>
      <c r="S51" s="133"/>
      <c r="T51" s="133"/>
      <c r="U51" s="133"/>
      <c r="V51" s="133"/>
    </row>
    <row r="52" spans="1:22" ht="24.75" customHeight="1" x14ac:dyDescent="0.35">
      <c r="A52" s="185" t="s">
        <v>24</v>
      </c>
      <c r="B52" s="182" t="s">
        <v>70</v>
      </c>
      <c r="C52" s="116"/>
      <c r="D52" s="156">
        <f>SUM(C53:C56)</f>
        <v>1000</v>
      </c>
      <c r="E52" s="109"/>
      <c r="F52" s="137"/>
      <c r="G52" s="133"/>
      <c r="H52" s="133"/>
      <c r="I52" s="133"/>
      <c r="J52" s="133"/>
      <c r="K52" s="133"/>
      <c r="L52" s="133"/>
      <c r="M52" s="133"/>
      <c r="N52" s="133"/>
      <c r="O52" s="133"/>
      <c r="P52" s="133"/>
      <c r="Q52" s="133"/>
      <c r="R52" s="133"/>
      <c r="S52" s="133"/>
      <c r="T52" s="133"/>
      <c r="U52" s="133"/>
      <c r="V52" s="133"/>
    </row>
    <row r="53" spans="1:22" ht="24.75" customHeight="1" x14ac:dyDescent="0.35">
      <c r="A53" s="213">
        <v>451</v>
      </c>
      <c r="B53" s="115" t="s">
        <v>116</v>
      </c>
      <c r="C53" s="116">
        <v>300</v>
      </c>
      <c r="D53" s="156"/>
      <c r="E53" s="109"/>
      <c r="F53" s="137"/>
      <c r="G53" s="133"/>
      <c r="H53" s="133"/>
      <c r="I53" s="133"/>
      <c r="J53" s="133"/>
      <c r="K53" s="133"/>
      <c r="L53" s="133"/>
      <c r="M53" s="133"/>
      <c r="N53" s="133"/>
      <c r="O53" s="133"/>
      <c r="P53" s="133"/>
      <c r="Q53" s="133"/>
      <c r="R53" s="133"/>
      <c r="S53" s="133"/>
      <c r="T53" s="133"/>
      <c r="U53" s="133"/>
      <c r="V53" s="133"/>
    </row>
    <row r="54" spans="1:22" ht="24.75" customHeight="1" x14ac:dyDescent="0.35">
      <c r="A54" s="211">
        <v>901</v>
      </c>
      <c r="B54" s="115" t="s">
        <v>117</v>
      </c>
      <c r="C54" s="116">
        <v>400</v>
      </c>
      <c r="D54" s="156"/>
      <c r="E54" s="109"/>
      <c r="F54" s="133"/>
      <c r="G54" s="133"/>
      <c r="H54" s="133"/>
      <c r="I54" s="133"/>
      <c r="J54" s="133"/>
      <c r="K54" s="133"/>
      <c r="L54" s="133"/>
      <c r="M54" s="133"/>
      <c r="N54" s="133"/>
      <c r="O54" s="133"/>
      <c r="P54" s="133"/>
      <c r="Q54" s="133"/>
      <c r="R54" s="133"/>
      <c r="S54" s="133"/>
      <c r="T54" s="133"/>
      <c r="U54" s="133"/>
      <c r="V54" s="133"/>
    </row>
    <row r="55" spans="1:22" ht="24.75" customHeight="1" x14ac:dyDescent="0.35">
      <c r="A55" s="211">
        <v>689</v>
      </c>
      <c r="B55" s="115" t="s">
        <v>109</v>
      </c>
      <c r="C55" s="116">
        <v>100</v>
      </c>
      <c r="D55" s="156"/>
      <c r="E55" s="109"/>
      <c r="F55" s="133"/>
      <c r="G55" s="133"/>
      <c r="H55" s="133"/>
      <c r="I55" s="133"/>
      <c r="J55" s="133"/>
      <c r="K55" s="133"/>
      <c r="L55" s="133"/>
      <c r="M55" s="133"/>
      <c r="N55" s="133"/>
      <c r="O55" s="133"/>
      <c r="P55" s="133"/>
      <c r="Q55" s="133"/>
      <c r="R55" s="133"/>
      <c r="S55" s="133"/>
      <c r="T55" s="133"/>
      <c r="U55" s="133"/>
      <c r="V55" s="133"/>
    </row>
    <row r="56" spans="1:22" ht="24.75" customHeight="1" x14ac:dyDescent="0.35">
      <c r="A56" s="211">
        <v>700</v>
      </c>
      <c r="B56" s="115" t="s">
        <v>73</v>
      </c>
      <c r="C56" s="117">
        <v>200</v>
      </c>
      <c r="D56" s="154"/>
      <c r="E56" s="109"/>
      <c r="F56" s="133"/>
      <c r="G56" s="133"/>
      <c r="H56" s="133"/>
      <c r="I56" s="133"/>
      <c r="J56" s="133"/>
      <c r="K56" s="133"/>
      <c r="L56" s="133"/>
      <c r="M56" s="133"/>
      <c r="N56" s="133"/>
      <c r="O56" s="133"/>
      <c r="P56" s="133"/>
      <c r="Q56" s="133"/>
      <c r="R56" s="133"/>
      <c r="S56" s="133"/>
      <c r="T56" s="133"/>
      <c r="U56" s="133"/>
      <c r="V56" s="133"/>
    </row>
    <row r="57" spans="1:22" ht="24.75" customHeight="1" x14ac:dyDescent="0.35">
      <c r="A57" s="185">
        <v>1103</v>
      </c>
      <c r="B57" s="182" t="s">
        <v>27</v>
      </c>
      <c r="C57" s="124"/>
      <c r="D57" s="154">
        <f>SUM(C57:C59)</f>
        <v>0</v>
      </c>
      <c r="E57" s="119"/>
      <c r="F57" s="133"/>
      <c r="G57" s="133"/>
      <c r="H57" s="133"/>
      <c r="I57" s="133"/>
      <c r="J57" s="133"/>
      <c r="K57" s="133"/>
      <c r="L57" s="133"/>
      <c r="M57" s="133"/>
      <c r="N57" s="133"/>
      <c r="O57" s="133"/>
      <c r="P57" s="133"/>
      <c r="Q57" s="133"/>
      <c r="R57" s="133"/>
      <c r="S57" s="133"/>
      <c r="T57" s="133"/>
      <c r="U57" s="133"/>
      <c r="V57" s="133"/>
    </row>
    <row r="58" spans="1:22" ht="24.75" customHeight="1" x14ac:dyDescent="0.35">
      <c r="A58" s="165"/>
      <c r="B58" s="113"/>
      <c r="C58" s="120"/>
      <c r="D58" s="154"/>
      <c r="E58" s="121"/>
      <c r="F58" s="133"/>
      <c r="G58" s="133"/>
      <c r="H58" s="133"/>
      <c r="I58" s="133"/>
      <c r="J58" s="133"/>
      <c r="K58" s="133"/>
      <c r="L58" s="133"/>
      <c r="M58" s="133"/>
      <c r="N58" s="133"/>
      <c r="O58" s="133"/>
      <c r="P58" s="133"/>
      <c r="Q58" s="133"/>
      <c r="R58" s="133"/>
      <c r="S58" s="133"/>
      <c r="T58" s="133"/>
      <c r="U58" s="133"/>
      <c r="V58" s="133"/>
    </row>
    <row r="59" spans="1:22" ht="24.75" customHeight="1" x14ac:dyDescent="0.35">
      <c r="A59" s="165"/>
      <c r="B59" s="113"/>
      <c r="C59" s="120"/>
      <c r="D59" s="154"/>
      <c r="E59" s="121"/>
      <c r="F59" s="133"/>
      <c r="G59" s="133"/>
      <c r="H59" s="133"/>
      <c r="I59" s="133"/>
      <c r="J59" s="133"/>
      <c r="K59" s="133"/>
      <c r="L59" s="133"/>
      <c r="M59" s="133"/>
      <c r="N59" s="133"/>
      <c r="O59" s="133"/>
      <c r="P59" s="133"/>
      <c r="Q59" s="133"/>
      <c r="R59" s="133"/>
      <c r="S59" s="133"/>
      <c r="T59" s="133"/>
      <c r="U59" s="133"/>
      <c r="V59" s="133"/>
    </row>
    <row r="60" spans="1:22" ht="24.75" customHeight="1" x14ac:dyDescent="0.35">
      <c r="A60" s="229" t="s">
        <v>100</v>
      </c>
      <c r="B60" s="230"/>
      <c r="C60" s="122"/>
      <c r="D60" s="154">
        <f>SUM(C61:C63)</f>
        <v>1100</v>
      </c>
      <c r="E60" s="123"/>
      <c r="F60" s="133"/>
      <c r="G60" s="133"/>
      <c r="H60" s="133"/>
      <c r="I60" s="133"/>
      <c r="J60" s="133"/>
      <c r="K60" s="133"/>
      <c r="L60" s="133"/>
      <c r="M60" s="133"/>
      <c r="N60" s="133"/>
      <c r="O60" s="133"/>
      <c r="P60" s="133"/>
      <c r="Q60" s="133"/>
      <c r="R60" s="133"/>
      <c r="S60" s="133"/>
      <c r="T60" s="133"/>
      <c r="U60" s="133"/>
      <c r="V60" s="133"/>
    </row>
    <row r="61" spans="1:22" ht="24.75" customHeight="1" x14ac:dyDescent="0.35">
      <c r="A61" s="165" t="s">
        <v>28</v>
      </c>
      <c r="B61" s="118" t="s">
        <v>95</v>
      </c>
      <c r="C61" s="122"/>
      <c r="D61" s="139"/>
      <c r="E61" s="109"/>
      <c r="F61" s="133"/>
      <c r="G61" s="133"/>
      <c r="H61" s="133"/>
      <c r="I61" s="133"/>
      <c r="J61" s="133"/>
      <c r="K61" s="133"/>
      <c r="L61" s="133"/>
      <c r="M61" s="133"/>
      <c r="N61" s="133"/>
      <c r="O61" s="133"/>
      <c r="P61" s="133"/>
      <c r="Q61" s="133"/>
      <c r="R61" s="133"/>
      <c r="S61" s="133"/>
      <c r="T61" s="133"/>
      <c r="U61" s="133"/>
      <c r="V61" s="133"/>
    </row>
    <row r="62" spans="1:22" ht="24.75" customHeight="1" x14ac:dyDescent="0.35">
      <c r="A62" s="165" t="s">
        <v>30</v>
      </c>
      <c r="B62" s="118" t="s">
        <v>96</v>
      </c>
      <c r="C62" s="120">
        <v>800</v>
      </c>
      <c r="D62" s="154"/>
      <c r="E62" s="109"/>
      <c r="F62" s="133"/>
      <c r="G62" s="133"/>
      <c r="H62" s="133"/>
      <c r="I62" s="133"/>
      <c r="J62" s="133"/>
      <c r="K62" s="133"/>
      <c r="L62" s="133"/>
      <c r="M62" s="133"/>
      <c r="N62" s="133"/>
      <c r="O62" s="133"/>
      <c r="P62" s="133"/>
      <c r="Q62" s="133"/>
      <c r="R62" s="133"/>
      <c r="S62" s="133"/>
      <c r="T62" s="133"/>
      <c r="U62" s="133"/>
      <c r="V62" s="133"/>
    </row>
    <row r="63" spans="1:22" ht="24.75" customHeight="1" x14ac:dyDescent="0.35">
      <c r="A63" s="165" t="s">
        <v>32</v>
      </c>
      <c r="B63" s="118" t="s">
        <v>97</v>
      </c>
      <c r="C63" s="120">
        <v>300</v>
      </c>
      <c r="D63" s="157"/>
      <c r="E63" s="109"/>
      <c r="F63" s="133"/>
      <c r="G63" s="133"/>
      <c r="H63" s="133"/>
      <c r="I63" s="133"/>
      <c r="J63" s="133"/>
      <c r="K63" s="133"/>
      <c r="L63" s="133"/>
      <c r="M63" s="133"/>
      <c r="N63" s="133"/>
      <c r="O63" s="133"/>
      <c r="P63" s="133"/>
      <c r="Q63" s="133"/>
      <c r="R63" s="133"/>
      <c r="S63" s="133"/>
      <c r="T63" s="133"/>
      <c r="U63" s="133"/>
      <c r="V63" s="133"/>
    </row>
    <row r="64" spans="1:22" ht="24.75" customHeight="1" x14ac:dyDescent="0.35">
      <c r="A64" s="229" t="s">
        <v>101</v>
      </c>
      <c r="B64" s="230"/>
      <c r="C64" s="120"/>
      <c r="D64" s="157">
        <f>SUM(C65:C67)</f>
        <v>3870.57</v>
      </c>
      <c r="E64" s="109"/>
      <c r="F64" s="133"/>
      <c r="G64" s="133"/>
      <c r="H64" s="133"/>
      <c r="I64" s="133"/>
      <c r="J64" s="133"/>
      <c r="K64" s="133"/>
      <c r="L64" s="133"/>
      <c r="M64" s="133"/>
      <c r="N64" s="133"/>
      <c r="O64" s="133"/>
      <c r="P64" s="133"/>
      <c r="Q64" s="133"/>
      <c r="R64" s="133"/>
      <c r="S64" s="133"/>
      <c r="T64" s="133"/>
      <c r="U64" s="133"/>
      <c r="V64" s="133"/>
    </row>
    <row r="65" spans="1:22" ht="24.75" customHeight="1" x14ac:dyDescent="0.35">
      <c r="A65" s="165" t="s">
        <v>34</v>
      </c>
      <c r="B65" s="118" t="s">
        <v>98</v>
      </c>
      <c r="C65" s="117"/>
      <c r="D65" s="157"/>
      <c r="E65" s="109"/>
      <c r="F65" s="133"/>
      <c r="G65" s="133"/>
      <c r="H65" s="133"/>
      <c r="I65" s="133"/>
      <c r="J65" s="133"/>
      <c r="K65" s="133"/>
      <c r="L65" s="133"/>
      <c r="M65" s="133"/>
      <c r="N65" s="133"/>
      <c r="O65" s="133"/>
      <c r="P65" s="133"/>
      <c r="Q65" s="133"/>
      <c r="R65" s="133"/>
      <c r="S65" s="133"/>
      <c r="T65" s="133"/>
      <c r="U65" s="133"/>
      <c r="V65" s="133"/>
    </row>
    <row r="66" spans="1:22" ht="24.75" customHeight="1" x14ac:dyDescent="0.35">
      <c r="A66" s="165" t="s">
        <v>36</v>
      </c>
      <c r="B66" s="118" t="s">
        <v>99</v>
      </c>
      <c r="C66" s="124"/>
      <c r="D66" s="154"/>
      <c r="E66" s="109"/>
      <c r="F66" s="133"/>
      <c r="G66" s="133"/>
      <c r="H66" s="133"/>
      <c r="I66" s="133"/>
      <c r="J66" s="133"/>
      <c r="K66" s="133"/>
      <c r="L66" s="133"/>
      <c r="M66" s="133"/>
      <c r="N66" s="133"/>
      <c r="O66" s="133"/>
      <c r="P66" s="133"/>
      <c r="Q66" s="133"/>
      <c r="R66" s="133"/>
      <c r="S66" s="133"/>
      <c r="T66" s="133"/>
      <c r="U66" s="133"/>
      <c r="V66" s="133"/>
    </row>
    <row r="67" spans="1:22" ht="24.75" customHeight="1" x14ac:dyDescent="0.35">
      <c r="A67" s="165" t="s">
        <v>40</v>
      </c>
      <c r="B67" s="118" t="s">
        <v>104</v>
      </c>
      <c r="C67" s="117">
        <f>247.93+1275.88+347+799.84+299.98+899.94</f>
        <v>3870.57</v>
      </c>
      <c r="D67" s="157"/>
      <c r="E67" s="109"/>
      <c r="F67" s="137"/>
      <c r="G67" s="133"/>
      <c r="H67" s="133"/>
      <c r="I67" s="133"/>
      <c r="J67" s="133"/>
      <c r="K67" s="133"/>
      <c r="L67" s="133"/>
      <c r="M67" s="133"/>
      <c r="N67" s="133"/>
      <c r="O67" s="133"/>
      <c r="P67" s="133"/>
      <c r="Q67" s="133"/>
      <c r="R67" s="133"/>
      <c r="S67" s="133"/>
      <c r="T67" s="133"/>
      <c r="U67" s="133"/>
      <c r="V67" s="133"/>
    </row>
    <row r="68" spans="1:22" ht="24.75" customHeight="1" x14ac:dyDescent="0.35">
      <c r="A68" s="229" t="s">
        <v>42</v>
      </c>
      <c r="B68" s="230"/>
      <c r="C68" s="117"/>
      <c r="D68" s="157"/>
      <c r="E68" s="125">
        <f>SUM(C69:C72)</f>
        <v>250040.47</v>
      </c>
      <c r="F68" s="133"/>
      <c r="G68" s="133"/>
      <c r="H68" s="133"/>
      <c r="I68" s="133"/>
      <c r="J68" s="133"/>
      <c r="K68" s="133"/>
      <c r="L68" s="133"/>
      <c r="M68" s="133"/>
      <c r="N68" s="133"/>
      <c r="O68" s="133"/>
      <c r="P68" s="133"/>
      <c r="Q68" s="133"/>
      <c r="R68" s="133"/>
      <c r="S68" s="133"/>
      <c r="T68" s="133"/>
      <c r="U68" s="133"/>
      <c r="V68" s="133"/>
    </row>
    <row r="69" spans="1:22" ht="24.75" customHeight="1" x14ac:dyDescent="0.35">
      <c r="A69" s="164" t="s">
        <v>58</v>
      </c>
      <c r="B69" s="189" t="s">
        <v>91</v>
      </c>
      <c r="C69" s="120">
        <v>194508.04</v>
      </c>
      <c r="D69" s="157"/>
      <c r="E69" s="110"/>
      <c r="F69" s="133"/>
      <c r="G69" s="133"/>
      <c r="H69" s="133"/>
      <c r="I69" s="133"/>
      <c r="J69" s="133"/>
      <c r="K69" s="133"/>
      <c r="L69" s="133"/>
      <c r="M69" s="133"/>
      <c r="N69" s="133"/>
      <c r="O69" s="133"/>
      <c r="P69" s="133"/>
      <c r="Q69" s="133"/>
      <c r="R69" s="133"/>
      <c r="S69" s="133"/>
      <c r="T69" s="133"/>
      <c r="U69" s="133"/>
      <c r="V69" s="133"/>
    </row>
    <row r="70" spans="1:22" ht="24.75" customHeight="1" x14ac:dyDescent="0.35">
      <c r="A70" s="164" t="s">
        <v>59</v>
      </c>
      <c r="B70" s="189" t="s">
        <v>92</v>
      </c>
      <c r="C70" s="197">
        <v>34400.28</v>
      </c>
      <c r="D70" s="156"/>
      <c r="E70" s="110"/>
      <c r="F70" s="133"/>
      <c r="G70" s="133"/>
      <c r="H70" s="133"/>
      <c r="I70" s="133"/>
      <c r="J70" s="133"/>
      <c r="K70" s="133"/>
      <c r="L70" s="133"/>
      <c r="M70" s="133"/>
      <c r="N70" s="133"/>
      <c r="O70" s="133"/>
      <c r="P70" s="133"/>
      <c r="Q70" s="133"/>
      <c r="R70" s="133"/>
      <c r="S70" s="133"/>
      <c r="T70" s="133"/>
      <c r="U70" s="133"/>
      <c r="V70" s="133"/>
    </row>
    <row r="71" spans="1:22" ht="24.75" customHeight="1" x14ac:dyDescent="0.35">
      <c r="A71" s="164" t="s">
        <v>60</v>
      </c>
      <c r="B71" s="189" t="s">
        <v>93</v>
      </c>
      <c r="C71" s="120">
        <v>400.87</v>
      </c>
      <c r="D71" s="156"/>
      <c r="E71" s="110"/>
      <c r="F71" s="133"/>
      <c r="G71" s="133"/>
      <c r="H71" s="133"/>
      <c r="I71" s="133"/>
      <c r="J71" s="133"/>
      <c r="K71" s="133"/>
      <c r="L71" s="133"/>
      <c r="M71" s="133"/>
      <c r="N71" s="133"/>
      <c r="O71" s="133"/>
      <c r="P71" s="133"/>
      <c r="Q71" s="133"/>
      <c r="R71" s="133"/>
      <c r="S71" s="133"/>
      <c r="T71" s="133"/>
      <c r="U71" s="133"/>
      <c r="V71" s="133"/>
    </row>
    <row r="72" spans="1:22" s="139" customFormat="1" ht="24.75" customHeight="1" x14ac:dyDescent="0.35">
      <c r="A72" s="164" t="s">
        <v>61</v>
      </c>
      <c r="B72" s="189" t="s">
        <v>94</v>
      </c>
      <c r="C72" s="120">
        <v>20731.28</v>
      </c>
      <c r="D72" s="156"/>
      <c r="E72" s="110"/>
      <c r="F72" s="133"/>
      <c r="G72" s="133"/>
      <c r="H72" s="133"/>
      <c r="I72" s="133"/>
      <c r="J72" s="133"/>
      <c r="K72" s="133"/>
      <c r="L72" s="133"/>
      <c r="M72" s="133"/>
      <c r="N72" s="133"/>
      <c r="O72" s="133"/>
      <c r="P72" s="133"/>
      <c r="Q72" s="133"/>
      <c r="R72" s="133"/>
      <c r="S72" s="133"/>
      <c r="T72" s="133"/>
      <c r="U72" s="133"/>
      <c r="V72" s="133"/>
    </row>
    <row r="73" spans="1:22" s="139" customFormat="1" ht="24.75" customHeight="1" x14ac:dyDescent="0.35">
      <c r="A73" s="164"/>
      <c r="B73" s="126"/>
      <c r="C73" s="120"/>
      <c r="D73" s="156"/>
      <c r="E73" s="110"/>
      <c r="F73" s="133"/>
      <c r="G73" s="133"/>
      <c r="H73" s="133"/>
      <c r="I73" s="133"/>
      <c r="J73" s="133"/>
      <c r="K73" s="133"/>
      <c r="L73" s="133"/>
      <c r="M73" s="133"/>
      <c r="N73" s="133"/>
      <c r="O73" s="133"/>
      <c r="P73" s="133"/>
      <c r="Q73" s="133"/>
      <c r="R73" s="133"/>
      <c r="S73" s="133"/>
      <c r="T73" s="133"/>
      <c r="U73" s="133"/>
      <c r="V73" s="133"/>
    </row>
    <row r="74" spans="1:22" ht="24.75" customHeight="1" x14ac:dyDescent="0.35">
      <c r="A74" s="169" t="s">
        <v>47</v>
      </c>
      <c r="B74" s="153" t="s">
        <v>48</v>
      </c>
      <c r="C74" s="120">
        <v>6901.94</v>
      </c>
      <c r="D74" s="157"/>
      <c r="E74" s="127">
        <f>+C74</f>
        <v>6901.94</v>
      </c>
      <c r="F74" s="133"/>
      <c r="G74" s="133"/>
      <c r="H74" s="133"/>
      <c r="I74" s="133"/>
      <c r="J74" s="133"/>
      <c r="K74" s="133"/>
      <c r="L74" s="133"/>
      <c r="M74" s="133"/>
      <c r="N74" s="133"/>
      <c r="O74" s="133"/>
      <c r="P74" s="133"/>
      <c r="Q74" s="133"/>
      <c r="R74" s="133"/>
      <c r="S74" s="133"/>
      <c r="T74" s="133"/>
      <c r="U74" s="133"/>
      <c r="V74" s="133"/>
    </row>
    <row r="75" spans="1:22" ht="24.75" customHeight="1" x14ac:dyDescent="0.35">
      <c r="A75" s="169"/>
      <c r="B75" s="153" t="s">
        <v>102</v>
      </c>
      <c r="C75" s="198">
        <v>40006.480000000003</v>
      </c>
      <c r="D75" s="154"/>
      <c r="E75" s="127">
        <f>+C75</f>
        <v>40006.480000000003</v>
      </c>
      <c r="F75" s="133"/>
      <c r="G75" s="133"/>
      <c r="H75" s="133"/>
      <c r="I75" s="133"/>
      <c r="J75" s="133"/>
      <c r="K75" s="133"/>
      <c r="L75" s="133"/>
      <c r="M75" s="133"/>
      <c r="N75" s="133"/>
      <c r="O75" s="133"/>
      <c r="P75" s="133"/>
      <c r="Q75" s="133"/>
      <c r="R75" s="133"/>
      <c r="S75" s="133"/>
      <c r="T75" s="133"/>
      <c r="U75" s="133"/>
      <c r="V75" s="133"/>
    </row>
    <row r="76" spans="1:22" ht="24.75" customHeight="1" x14ac:dyDescent="0.35">
      <c r="A76" s="166"/>
      <c r="B76" s="163"/>
      <c r="C76" s="128"/>
      <c r="D76" s="154"/>
      <c r="E76" s="109"/>
      <c r="F76" s="133"/>
      <c r="G76" s="133"/>
      <c r="H76" s="133"/>
      <c r="I76" s="133"/>
      <c r="J76" s="133"/>
      <c r="K76" s="133"/>
      <c r="L76" s="133"/>
      <c r="M76" s="133"/>
      <c r="N76" s="133"/>
      <c r="O76" s="133"/>
      <c r="P76" s="133"/>
      <c r="Q76" s="133"/>
      <c r="R76" s="133"/>
      <c r="S76" s="133"/>
      <c r="T76" s="133"/>
      <c r="U76" s="133"/>
      <c r="V76" s="133"/>
    </row>
    <row r="77" spans="1:22" ht="24.75" customHeight="1" x14ac:dyDescent="0.35">
      <c r="A77" s="166" t="s">
        <v>65</v>
      </c>
      <c r="B77" s="182" t="s">
        <v>88</v>
      </c>
      <c r="C77" s="124"/>
      <c r="D77" s="154">
        <f>SUM(C78:C80)</f>
        <v>0</v>
      </c>
      <c r="E77" s="109"/>
      <c r="F77" s="133"/>
      <c r="G77" s="133"/>
      <c r="H77" s="133"/>
      <c r="I77" s="133"/>
      <c r="J77" s="133"/>
      <c r="K77" s="133"/>
      <c r="L77" s="133"/>
      <c r="M77" s="133"/>
      <c r="N77" s="133"/>
      <c r="O77" s="133"/>
      <c r="P77" s="133"/>
      <c r="Q77" s="133"/>
      <c r="R77" s="133"/>
      <c r="S77" s="133"/>
      <c r="T77" s="133"/>
      <c r="U77" s="133"/>
      <c r="V77" s="133"/>
    </row>
    <row r="78" spans="1:22" ht="24.75" customHeight="1" x14ac:dyDescent="0.35">
      <c r="A78" s="114"/>
      <c r="B78" s="210"/>
      <c r="C78" s="129"/>
      <c r="D78" s="154"/>
      <c r="E78" s="109"/>
      <c r="F78" s="133"/>
      <c r="G78" s="133"/>
      <c r="H78" s="133"/>
      <c r="I78" s="133"/>
      <c r="J78" s="133"/>
      <c r="K78" s="133"/>
      <c r="L78" s="133"/>
      <c r="M78" s="133"/>
      <c r="N78" s="133"/>
      <c r="O78" s="133"/>
      <c r="P78" s="133"/>
      <c r="Q78" s="133"/>
      <c r="R78" s="133"/>
      <c r="S78" s="133"/>
      <c r="T78" s="133"/>
      <c r="U78" s="133"/>
      <c r="V78" s="133"/>
    </row>
    <row r="79" spans="1:22" ht="24.75" customHeight="1" x14ac:dyDescent="0.35">
      <c r="A79" s="149"/>
      <c r="B79" s="158"/>
      <c r="C79" s="129"/>
      <c r="D79" s="199"/>
      <c r="E79" s="109"/>
      <c r="F79" s="133"/>
      <c r="G79" s="133"/>
      <c r="H79" s="133"/>
      <c r="I79" s="133"/>
      <c r="J79" s="133"/>
      <c r="K79" s="133"/>
      <c r="L79" s="133"/>
      <c r="M79" s="133"/>
      <c r="N79" s="133"/>
      <c r="O79" s="133"/>
      <c r="P79" s="133"/>
      <c r="Q79" s="133"/>
      <c r="R79" s="133"/>
      <c r="S79" s="133"/>
      <c r="T79" s="133"/>
      <c r="U79" s="133"/>
      <c r="V79" s="133"/>
    </row>
    <row r="80" spans="1:22" ht="24.75" customHeight="1" x14ac:dyDescent="0.35">
      <c r="A80" s="167"/>
      <c r="B80" s="113"/>
      <c r="C80" s="155"/>
      <c r="D80" s="199"/>
      <c r="E80" s="109"/>
      <c r="F80" s="133"/>
      <c r="G80" s="133"/>
      <c r="H80" s="133"/>
      <c r="I80" s="133"/>
      <c r="J80" s="133"/>
      <c r="K80" s="133"/>
      <c r="L80" s="133"/>
      <c r="M80" s="133"/>
      <c r="N80" s="133"/>
      <c r="O80" s="133"/>
      <c r="P80" s="133"/>
      <c r="Q80" s="133"/>
      <c r="R80" s="133"/>
      <c r="S80" s="133"/>
      <c r="T80" s="133"/>
      <c r="U80" s="133"/>
      <c r="V80" s="133"/>
    </row>
    <row r="81" spans="1:22" ht="24.75" customHeight="1" x14ac:dyDescent="0.35">
      <c r="A81" s="170" t="s">
        <v>79</v>
      </c>
      <c r="B81" s="171" t="s">
        <v>80</v>
      </c>
      <c r="C81" s="117"/>
      <c r="D81" s="157">
        <f>SUM(C82:C82)</f>
        <v>0</v>
      </c>
      <c r="E81" s="109"/>
      <c r="F81" s="133"/>
      <c r="G81" s="133"/>
      <c r="H81" s="133"/>
      <c r="I81" s="133"/>
      <c r="J81" s="133"/>
      <c r="K81" s="133"/>
      <c r="L81" s="133"/>
      <c r="M81" s="133"/>
      <c r="N81" s="133"/>
      <c r="O81" s="133"/>
      <c r="P81" s="133"/>
      <c r="Q81" s="133"/>
      <c r="R81" s="133"/>
      <c r="S81" s="133"/>
      <c r="T81" s="133"/>
      <c r="U81" s="133"/>
      <c r="V81" s="133"/>
    </row>
    <row r="82" spans="1:22" ht="24.75" customHeight="1" x14ac:dyDescent="0.35">
      <c r="A82" s="172"/>
      <c r="B82" s="173"/>
      <c r="C82" s="117"/>
      <c r="D82" s="157"/>
      <c r="E82" s="109"/>
      <c r="F82" s="133"/>
      <c r="G82" s="133"/>
      <c r="H82" s="133"/>
      <c r="I82" s="133"/>
      <c r="J82" s="133"/>
      <c r="K82" s="133"/>
      <c r="L82" s="133"/>
      <c r="M82" s="133"/>
      <c r="N82" s="133"/>
      <c r="O82" s="133"/>
      <c r="P82" s="133"/>
      <c r="Q82" s="133"/>
      <c r="R82" s="133"/>
      <c r="S82" s="133"/>
      <c r="T82" s="133"/>
      <c r="U82" s="133"/>
      <c r="V82" s="133"/>
    </row>
    <row r="83" spans="1:22" ht="24.75" customHeight="1" x14ac:dyDescent="0.35">
      <c r="A83" s="169" t="s">
        <v>51</v>
      </c>
      <c r="B83" s="174" t="s">
        <v>107</v>
      </c>
      <c r="C83" s="200"/>
      <c r="D83" s="201"/>
      <c r="E83" s="130"/>
      <c r="F83" s="133"/>
      <c r="G83" s="133"/>
      <c r="H83" s="133"/>
      <c r="I83" s="133"/>
      <c r="J83" s="133"/>
      <c r="K83" s="133"/>
      <c r="L83" s="133"/>
      <c r="M83" s="133"/>
      <c r="N83" s="133"/>
      <c r="O83" s="133"/>
      <c r="P83" s="133"/>
      <c r="Q83" s="133"/>
      <c r="R83" s="133"/>
      <c r="S83" s="133"/>
      <c r="T83" s="133"/>
      <c r="U83" s="133"/>
      <c r="V83" s="133"/>
    </row>
    <row r="84" spans="1:22" ht="24.75" customHeight="1" x14ac:dyDescent="0.35">
      <c r="A84" s="169" t="s">
        <v>52</v>
      </c>
      <c r="B84" s="174" t="s">
        <v>106</v>
      </c>
      <c r="C84" s="202"/>
      <c r="D84" s="203">
        <v>4.58</v>
      </c>
      <c r="E84" s="130"/>
      <c r="F84" s="133"/>
      <c r="G84" s="133"/>
      <c r="H84" s="133"/>
      <c r="I84" s="133"/>
      <c r="J84" s="133"/>
      <c r="K84" s="133"/>
      <c r="L84" s="133"/>
      <c r="M84" s="133"/>
      <c r="N84" s="133"/>
      <c r="O84" s="133"/>
      <c r="P84" s="133"/>
      <c r="Q84" s="133"/>
      <c r="R84" s="133"/>
      <c r="S84" s="133"/>
      <c r="T84" s="133"/>
      <c r="U84" s="133"/>
      <c r="V84" s="133"/>
    </row>
    <row r="85" spans="1:22" ht="24.75" customHeight="1" thickBot="1" x14ac:dyDescent="0.4">
      <c r="A85" s="168"/>
      <c r="B85" s="150"/>
      <c r="C85" s="151"/>
      <c r="D85" s="151">
        <f>SUM(D8:D84)</f>
        <v>296948.89</v>
      </c>
      <c r="E85" s="152">
        <f>SUM(E8:E84)</f>
        <v>296948.89</v>
      </c>
      <c r="F85" s="133"/>
      <c r="G85" s="133"/>
      <c r="H85" s="133"/>
      <c r="I85" s="133"/>
      <c r="J85" s="133"/>
      <c r="K85" s="133"/>
      <c r="L85" s="133"/>
      <c r="M85" s="133"/>
      <c r="N85" s="133"/>
      <c r="O85" s="133"/>
      <c r="P85" s="133"/>
      <c r="Q85" s="133"/>
      <c r="R85" s="133"/>
      <c r="S85" s="133"/>
      <c r="T85" s="133"/>
      <c r="U85" s="133"/>
      <c r="V85" s="133"/>
    </row>
    <row r="86" spans="1:22" ht="21.95" customHeight="1" x14ac:dyDescent="0.4">
      <c r="A86" s="131"/>
      <c r="B86" s="227" t="s">
        <v>105</v>
      </c>
      <c r="C86" s="228"/>
      <c r="D86" s="144">
        <f>SUM(D85-E85)</f>
        <v>0</v>
      </c>
      <c r="E86" s="132" t="s">
        <v>12</v>
      </c>
      <c r="F86" s="140"/>
      <c r="G86" s="133"/>
      <c r="H86" s="133"/>
      <c r="I86" s="133"/>
      <c r="J86" s="133"/>
      <c r="K86" s="133"/>
      <c r="L86" s="133"/>
      <c r="M86" s="133"/>
      <c r="N86" s="133"/>
      <c r="O86" s="133"/>
      <c r="P86" s="133"/>
      <c r="Q86" s="133"/>
      <c r="R86" s="133"/>
      <c r="S86" s="133"/>
      <c r="T86" s="133"/>
      <c r="U86" s="133"/>
      <c r="V86" s="133"/>
    </row>
    <row r="87" spans="1:22" ht="21.95" customHeight="1" x14ac:dyDescent="0.3">
      <c r="A87" s="133"/>
      <c r="B87" s="141"/>
      <c r="C87" s="142"/>
      <c r="D87" s="133"/>
      <c r="E87" s="133"/>
      <c r="F87" s="133" t="s">
        <v>12</v>
      </c>
      <c r="G87" s="133"/>
      <c r="H87" s="133"/>
      <c r="I87" s="133"/>
      <c r="J87" s="133"/>
      <c r="K87" s="133"/>
      <c r="L87" s="133"/>
      <c r="M87" s="133"/>
      <c r="N87" s="133"/>
      <c r="O87" s="133"/>
      <c r="P87" s="133"/>
      <c r="Q87" s="133"/>
      <c r="R87" s="133"/>
      <c r="S87" s="133"/>
      <c r="T87" s="133"/>
      <c r="U87" s="133"/>
      <c r="V87" s="133"/>
    </row>
    <row r="88" spans="1:22" ht="21.95" customHeight="1" x14ac:dyDescent="0.3">
      <c r="A88" s="133"/>
      <c r="B88" s="133"/>
      <c r="C88" s="133"/>
      <c r="D88" s="133"/>
      <c r="E88" s="133" t="s">
        <v>54</v>
      </c>
      <c r="F88" s="133"/>
      <c r="G88" s="133"/>
      <c r="H88" s="133"/>
      <c r="I88" s="133"/>
      <c r="J88" s="133"/>
      <c r="K88" s="133"/>
      <c r="L88" s="133"/>
      <c r="M88" s="133"/>
      <c r="N88" s="133"/>
      <c r="O88" s="133"/>
      <c r="P88" s="133"/>
      <c r="Q88" s="133"/>
      <c r="R88" s="133"/>
      <c r="S88" s="133"/>
      <c r="T88" s="133"/>
      <c r="U88" s="133"/>
      <c r="V88" s="133"/>
    </row>
    <row r="89" spans="1:22" ht="21.95" customHeight="1" x14ac:dyDescent="0.3">
      <c r="A89" s="133"/>
      <c r="B89" s="143"/>
      <c r="C89" s="133"/>
      <c r="D89" s="137"/>
      <c r="E89" s="133"/>
      <c r="F89" s="133"/>
      <c r="G89" s="133"/>
      <c r="H89" s="133"/>
      <c r="I89" s="133"/>
      <c r="J89" s="133"/>
      <c r="K89" s="133"/>
      <c r="L89" s="133"/>
      <c r="M89" s="133"/>
      <c r="N89" s="133"/>
      <c r="O89" s="133"/>
      <c r="P89" s="133"/>
      <c r="Q89" s="133"/>
      <c r="R89" s="133"/>
      <c r="S89" s="133"/>
      <c r="T89" s="133"/>
      <c r="U89" s="133"/>
      <c r="V89" s="133"/>
    </row>
    <row r="90" spans="1:22" ht="21.95" customHeight="1" x14ac:dyDescent="0.3">
      <c r="A90" s="133"/>
      <c r="B90" s="133"/>
      <c r="C90" s="133"/>
      <c r="D90" s="133"/>
      <c r="E90" s="133"/>
      <c r="F90" s="133"/>
      <c r="G90" s="133"/>
      <c r="H90" s="133"/>
      <c r="I90" s="133"/>
      <c r="J90" s="133"/>
      <c r="K90" s="133"/>
      <c r="L90" s="133"/>
      <c r="M90" s="133"/>
      <c r="N90" s="133"/>
      <c r="O90" s="133"/>
      <c r="P90" s="133"/>
      <c r="Q90" s="133"/>
      <c r="R90" s="133"/>
      <c r="S90" s="133"/>
      <c r="T90" s="133"/>
      <c r="U90" s="133"/>
      <c r="V90" s="133"/>
    </row>
    <row r="91" spans="1:22" ht="21.95" customHeight="1" x14ac:dyDescent="0.3">
      <c r="A91" s="133"/>
      <c r="B91" s="133"/>
      <c r="C91" s="133"/>
      <c r="D91" s="133"/>
      <c r="E91" s="133"/>
      <c r="F91" s="133"/>
      <c r="G91" s="133"/>
      <c r="H91" s="133"/>
      <c r="I91" s="133"/>
      <c r="J91" s="133"/>
      <c r="K91" s="133"/>
      <c r="L91" s="133"/>
      <c r="M91" s="133"/>
      <c r="N91" s="133"/>
      <c r="O91" s="133"/>
      <c r="P91" s="133"/>
      <c r="Q91" s="133"/>
      <c r="R91" s="133"/>
      <c r="S91" s="133"/>
      <c r="T91" s="133"/>
      <c r="U91" s="133"/>
      <c r="V91" s="133"/>
    </row>
    <row r="92" spans="1:22" ht="21.95" customHeight="1" x14ac:dyDescent="0.3">
      <c r="A92" s="133"/>
      <c r="B92" s="133"/>
      <c r="C92" s="133"/>
      <c r="D92" s="133"/>
      <c r="E92" s="133"/>
      <c r="F92" s="133"/>
      <c r="G92" s="133"/>
      <c r="H92" s="133"/>
      <c r="I92" s="133"/>
      <c r="J92" s="133"/>
      <c r="K92" s="133"/>
      <c r="L92" s="133"/>
      <c r="M92" s="133"/>
      <c r="N92" s="133"/>
      <c r="O92" s="133"/>
      <c r="P92" s="133"/>
      <c r="Q92" s="133"/>
      <c r="R92" s="133"/>
      <c r="S92" s="133"/>
      <c r="T92" s="133"/>
      <c r="U92" s="133"/>
      <c r="V92" s="133"/>
    </row>
    <row r="93" spans="1:22" ht="21.95" customHeight="1" x14ac:dyDescent="0.3">
      <c r="A93" s="133"/>
      <c r="B93" s="133"/>
      <c r="C93" s="133"/>
      <c r="D93" s="133"/>
      <c r="E93" s="133"/>
      <c r="F93" s="133"/>
      <c r="G93" s="133"/>
      <c r="H93" s="133"/>
      <c r="I93" s="133"/>
      <c r="J93" s="133"/>
      <c r="K93" s="133"/>
      <c r="L93" s="133"/>
      <c r="M93" s="133"/>
      <c r="N93" s="133"/>
      <c r="O93" s="133"/>
      <c r="P93" s="133"/>
      <c r="Q93" s="133"/>
      <c r="R93" s="133"/>
      <c r="S93" s="133"/>
      <c r="T93" s="133"/>
      <c r="U93" s="133"/>
      <c r="V93" s="133"/>
    </row>
    <row r="94" spans="1:22" ht="21.95" customHeight="1" x14ac:dyDescent="0.3">
      <c r="A94" s="133"/>
      <c r="B94" s="133"/>
      <c r="C94" s="133"/>
      <c r="D94" s="133"/>
      <c r="E94" s="133"/>
      <c r="F94" s="133"/>
      <c r="G94" s="133"/>
      <c r="H94" s="133"/>
      <c r="I94" s="133"/>
      <c r="J94" s="133"/>
      <c r="K94" s="133"/>
      <c r="L94" s="133"/>
      <c r="M94" s="133"/>
      <c r="N94" s="133"/>
      <c r="O94" s="133"/>
      <c r="P94" s="133"/>
      <c r="Q94" s="133"/>
      <c r="R94" s="133"/>
      <c r="S94" s="133"/>
      <c r="T94" s="133"/>
      <c r="U94" s="133"/>
      <c r="V94" s="133"/>
    </row>
    <row r="95" spans="1:22" ht="21.95" customHeight="1" x14ac:dyDescent="0.3">
      <c r="A95" s="133"/>
      <c r="B95" s="133"/>
      <c r="C95" s="133" t="s">
        <v>55</v>
      </c>
      <c r="D95" s="133"/>
      <c r="E95" s="133"/>
      <c r="F95" s="133"/>
      <c r="G95" s="133"/>
      <c r="H95" s="133"/>
      <c r="I95" s="133"/>
      <c r="J95" s="133"/>
      <c r="K95" s="133"/>
      <c r="L95" s="133"/>
      <c r="M95" s="133"/>
      <c r="N95" s="133"/>
      <c r="O95" s="133"/>
      <c r="P95" s="133"/>
      <c r="Q95" s="133"/>
      <c r="R95" s="133"/>
      <c r="S95" s="133"/>
      <c r="T95" s="133"/>
      <c r="U95" s="133"/>
      <c r="V95" s="133"/>
    </row>
    <row r="96" spans="1:22" ht="21.95" customHeight="1" x14ac:dyDescent="0.3">
      <c r="A96" s="133"/>
      <c r="B96" s="133"/>
      <c r="C96" s="133"/>
      <c r="D96" s="133"/>
      <c r="E96" s="133"/>
      <c r="F96" s="133"/>
      <c r="G96" s="133"/>
      <c r="H96" s="133"/>
      <c r="I96" s="133"/>
      <c r="J96" s="133"/>
      <c r="K96" s="133"/>
      <c r="L96" s="133"/>
      <c r="M96" s="133"/>
      <c r="N96" s="133"/>
      <c r="O96" s="133"/>
      <c r="P96" s="133"/>
      <c r="Q96" s="133"/>
      <c r="R96" s="133"/>
      <c r="S96" s="133"/>
      <c r="T96" s="133"/>
      <c r="U96" s="133"/>
      <c r="V96" s="133"/>
    </row>
    <row r="97" spans="1:22" ht="21.95" customHeight="1" x14ac:dyDescent="0.3">
      <c r="A97" s="133"/>
      <c r="B97" s="133"/>
      <c r="C97" s="133"/>
      <c r="D97" s="133"/>
      <c r="E97" s="133"/>
      <c r="F97" s="133"/>
      <c r="G97" s="133"/>
      <c r="H97" s="133"/>
      <c r="I97" s="133"/>
      <c r="J97" s="133"/>
      <c r="K97" s="133"/>
      <c r="L97" s="133"/>
      <c r="M97" s="133"/>
      <c r="N97" s="133"/>
      <c r="O97" s="133"/>
      <c r="P97" s="133"/>
      <c r="Q97" s="133"/>
      <c r="R97" s="133"/>
      <c r="S97" s="133"/>
      <c r="T97" s="133"/>
      <c r="U97" s="133"/>
      <c r="V97" s="133"/>
    </row>
    <row r="98" spans="1:22" x14ac:dyDescent="0.3">
      <c r="A98" s="133"/>
      <c r="B98" s="133"/>
      <c r="C98" s="133"/>
      <c r="D98" s="133"/>
      <c r="E98" s="133" t="s">
        <v>56</v>
      </c>
      <c r="F98" s="133"/>
      <c r="G98" s="133"/>
      <c r="H98" s="133"/>
      <c r="I98" s="133"/>
      <c r="J98" s="133"/>
      <c r="K98" s="133"/>
      <c r="L98" s="133"/>
      <c r="M98" s="133"/>
      <c r="N98" s="133"/>
      <c r="O98" s="133"/>
      <c r="P98" s="133"/>
      <c r="Q98" s="133"/>
      <c r="R98" s="133"/>
      <c r="S98" s="133"/>
      <c r="T98" s="133"/>
      <c r="U98" s="133"/>
      <c r="V98" s="133"/>
    </row>
    <row r="99" spans="1:22" x14ac:dyDescent="0.3">
      <c r="A99" s="133"/>
      <c r="B99" s="133"/>
      <c r="C99" s="133"/>
      <c r="D99" s="133"/>
      <c r="E99" s="133"/>
      <c r="F99" s="133"/>
      <c r="G99" s="133"/>
      <c r="H99" s="133"/>
      <c r="I99" s="133"/>
      <c r="J99" s="133"/>
      <c r="K99" s="133"/>
      <c r="L99" s="133"/>
      <c r="M99" s="133"/>
      <c r="N99" s="133"/>
      <c r="O99" s="133"/>
      <c r="P99" s="133"/>
      <c r="Q99" s="133"/>
      <c r="R99" s="133"/>
      <c r="S99" s="133"/>
      <c r="T99" s="133"/>
      <c r="U99" s="133"/>
      <c r="V99" s="133"/>
    </row>
    <row r="100" spans="1:22" x14ac:dyDescent="0.3">
      <c r="A100" s="133"/>
      <c r="B100" s="133"/>
      <c r="C100" s="133"/>
      <c r="D100" s="133"/>
      <c r="E100" s="133"/>
      <c r="F100" s="133"/>
      <c r="G100" s="133"/>
      <c r="H100" s="133"/>
      <c r="I100" s="133"/>
      <c r="J100" s="133"/>
      <c r="K100" s="133"/>
      <c r="L100" s="133"/>
      <c r="M100" s="133"/>
      <c r="N100" s="133"/>
      <c r="O100" s="133"/>
      <c r="P100" s="133"/>
      <c r="Q100" s="133"/>
      <c r="R100" s="133"/>
      <c r="S100" s="133"/>
      <c r="T100" s="133"/>
      <c r="U100" s="133"/>
      <c r="V100" s="133"/>
    </row>
    <row r="101" spans="1:22" x14ac:dyDescent="0.3">
      <c r="A101" s="133"/>
      <c r="B101" s="133"/>
      <c r="C101" s="133"/>
      <c r="D101" s="133"/>
      <c r="E101" s="133"/>
      <c r="F101" s="133"/>
      <c r="G101" s="133"/>
      <c r="H101" s="133"/>
      <c r="I101" s="133"/>
      <c r="J101" s="133"/>
      <c r="K101" s="133"/>
      <c r="L101" s="133"/>
      <c r="M101" s="133"/>
      <c r="N101" s="133"/>
      <c r="O101" s="133"/>
      <c r="P101" s="133"/>
      <c r="Q101" s="133"/>
      <c r="R101" s="133"/>
      <c r="S101" s="133"/>
      <c r="T101" s="133"/>
      <c r="U101" s="133"/>
      <c r="V101" s="133"/>
    </row>
    <row r="102" spans="1:22" x14ac:dyDescent="0.3">
      <c r="A102" s="133"/>
      <c r="B102" s="133"/>
      <c r="C102" s="133"/>
      <c r="D102" s="133"/>
      <c r="E102" s="133"/>
      <c r="F102" s="133"/>
      <c r="G102" s="133"/>
      <c r="H102" s="133"/>
      <c r="I102" s="133"/>
      <c r="J102" s="133"/>
      <c r="K102" s="133"/>
      <c r="L102" s="133"/>
      <c r="M102" s="133"/>
      <c r="N102" s="133"/>
      <c r="O102" s="133"/>
      <c r="P102" s="133"/>
      <c r="Q102" s="133"/>
      <c r="R102" s="133"/>
      <c r="S102" s="133"/>
      <c r="T102" s="133"/>
      <c r="U102" s="133"/>
      <c r="V102" s="133"/>
    </row>
    <row r="103" spans="1:22" x14ac:dyDescent="0.3">
      <c r="A103" s="133"/>
      <c r="B103" s="133"/>
      <c r="C103" s="133"/>
      <c r="D103" s="133"/>
      <c r="E103" s="133"/>
      <c r="F103" s="133"/>
      <c r="G103" s="133"/>
      <c r="H103" s="133"/>
      <c r="I103" s="133"/>
      <c r="J103" s="133"/>
      <c r="K103" s="133"/>
      <c r="L103" s="133"/>
      <c r="M103" s="133"/>
      <c r="N103" s="133"/>
      <c r="O103" s="133"/>
      <c r="P103" s="133"/>
      <c r="Q103" s="133"/>
      <c r="R103" s="133"/>
      <c r="S103" s="133"/>
      <c r="T103" s="133"/>
      <c r="U103" s="133"/>
      <c r="V103" s="133"/>
    </row>
    <row r="104" spans="1:22" x14ac:dyDescent="0.3">
      <c r="A104" s="133"/>
      <c r="B104" s="133"/>
      <c r="C104" s="133"/>
      <c r="D104" s="133"/>
      <c r="E104" s="133"/>
      <c r="F104" s="133"/>
      <c r="G104" s="133"/>
      <c r="H104" s="133"/>
      <c r="I104" s="133"/>
      <c r="J104" s="133"/>
      <c r="K104" s="133"/>
      <c r="L104" s="133"/>
      <c r="M104" s="133"/>
      <c r="N104" s="133"/>
      <c r="O104" s="133"/>
      <c r="P104" s="133"/>
      <c r="Q104" s="133"/>
      <c r="R104" s="133"/>
      <c r="S104" s="133"/>
      <c r="T104" s="133"/>
      <c r="U104" s="133"/>
      <c r="V104" s="133"/>
    </row>
    <row r="105" spans="1:22" x14ac:dyDescent="0.3">
      <c r="A105" s="133"/>
      <c r="B105" s="133"/>
      <c r="C105" s="133"/>
      <c r="D105" s="133"/>
      <c r="E105" s="133"/>
      <c r="F105" s="133"/>
      <c r="G105" s="133"/>
      <c r="H105" s="133"/>
      <c r="I105" s="133"/>
      <c r="J105" s="133"/>
      <c r="K105" s="133"/>
      <c r="L105" s="133"/>
      <c r="M105" s="133"/>
      <c r="N105" s="133"/>
      <c r="O105" s="133"/>
      <c r="P105" s="133"/>
      <c r="Q105" s="133"/>
      <c r="R105" s="133"/>
      <c r="S105" s="133"/>
      <c r="T105" s="133"/>
      <c r="U105" s="133"/>
      <c r="V105" s="133"/>
    </row>
    <row r="106" spans="1:22" x14ac:dyDescent="0.3">
      <c r="A106" s="133"/>
      <c r="B106" s="133"/>
      <c r="C106" s="133"/>
      <c r="D106" s="133"/>
      <c r="E106" s="133"/>
      <c r="F106" s="133"/>
      <c r="G106" s="133"/>
      <c r="H106" s="133"/>
      <c r="I106" s="133"/>
      <c r="J106" s="133"/>
      <c r="K106" s="133"/>
      <c r="L106" s="133"/>
      <c r="M106" s="133"/>
      <c r="N106" s="133"/>
      <c r="O106" s="133"/>
      <c r="P106" s="133"/>
      <c r="Q106" s="133"/>
      <c r="R106" s="133"/>
      <c r="S106" s="133"/>
      <c r="T106" s="133"/>
      <c r="U106" s="133"/>
      <c r="V106" s="133"/>
    </row>
    <row r="107" spans="1:22" x14ac:dyDescent="0.3">
      <c r="A107" s="133"/>
      <c r="B107" s="133"/>
      <c r="C107" s="133"/>
      <c r="D107" s="133"/>
      <c r="E107" s="133"/>
      <c r="F107" s="133"/>
      <c r="G107" s="133"/>
      <c r="H107" s="133"/>
      <c r="I107" s="133"/>
      <c r="J107" s="133"/>
      <c r="K107" s="133"/>
      <c r="L107" s="133"/>
      <c r="M107" s="133"/>
      <c r="N107" s="133"/>
      <c r="O107" s="133"/>
      <c r="P107" s="133"/>
      <c r="Q107" s="133"/>
      <c r="R107" s="133"/>
      <c r="S107" s="133"/>
      <c r="T107" s="133"/>
      <c r="U107" s="133"/>
      <c r="V107" s="133"/>
    </row>
    <row r="108" spans="1:22" x14ac:dyDescent="0.3">
      <c r="A108" s="133"/>
      <c r="B108" s="133"/>
      <c r="C108" s="133"/>
      <c r="D108" s="133"/>
      <c r="E108" s="133"/>
      <c r="F108" s="133"/>
      <c r="G108" s="133"/>
      <c r="H108" s="133"/>
      <c r="I108" s="133"/>
      <c r="J108" s="133"/>
      <c r="K108" s="133"/>
      <c r="L108" s="133"/>
      <c r="M108" s="133"/>
      <c r="N108" s="133"/>
      <c r="O108" s="133"/>
      <c r="P108" s="133"/>
      <c r="Q108" s="133"/>
      <c r="R108" s="133"/>
      <c r="S108" s="133"/>
      <c r="T108" s="133"/>
      <c r="U108" s="133"/>
      <c r="V108" s="133"/>
    </row>
    <row r="109" spans="1:22" x14ac:dyDescent="0.3">
      <c r="A109" s="133"/>
      <c r="B109" s="133"/>
      <c r="C109" s="133"/>
      <c r="D109" s="133"/>
      <c r="E109" s="133"/>
      <c r="F109" s="133"/>
      <c r="G109" s="133"/>
      <c r="H109" s="133"/>
      <c r="I109" s="133"/>
      <c r="J109" s="133"/>
      <c r="K109" s="133"/>
      <c r="L109" s="133"/>
      <c r="M109" s="133"/>
      <c r="N109" s="133"/>
      <c r="O109" s="133"/>
      <c r="P109" s="133"/>
      <c r="Q109" s="133"/>
      <c r="R109" s="133"/>
      <c r="S109" s="133"/>
      <c r="T109" s="133"/>
      <c r="U109" s="133"/>
      <c r="V109" s="133"/>
    </row>
    <row r="110" spans="1:22" x14ac:dyDescent="0.3">
      <c r="A110" s="133"/>
      <c r="B110" s="133"/>
      <c r="C110" s="133"/>
      <c r="D110" s="133"/>
      <c r="E110" s="133"/>
      <c r="F110" s="133"/>
      <c r="G110" s="133"/>
      <c r="H110" s="133"/>
      <c r="I110" s="133"/>
      <c r="J110" s="133"/>
      <c r="K110" s="133"/>
      <c r="L110" s="133"/>
      <c r="M110" s="133"/>
      <c r="N110" s="133"/>
      <c r="O110" s="133"/>
      <c r="P110" s="133"/>
      <c r="Q110" s="133"/>
      <c r="R110" s="133"/>
      <c r="S110" s="133"/>
      <c r="T110" s="133"/>
      <c r="U110" s="133"/>
      <c r="V110" s="133"/>
    </row>
    <row r="111" spans="1:22" x14ac:dyDescent="0.3">
      <c r="A111" s="133"/>
      <c r="B111" s="133"/>
      <c r="C111" s="133"/>
      <c r="D111" s="133"/>
      <c r="E111" s="133"/>
      <c r="F111" s="133"/>
      <c r="G111" s="133"/>
      <c r="H111" s="133"/>
      <c r="I111" s="133"/>
      <c r="J111" s="133"/>
      <c r="K111" s="133"/>
      <c r="L111" s="133"/>
      <c r="M111" s="133"/>
      <c r="N111" s="133"/>
      <c r="O111" s="133"/>
      <c r="P111" s="133"/>
      <c r="Q111" s="133"/>
      <c r="R111" s="133"/>
      <c r="S111" s="133"/>
      <c r="T111" s="133"/>
      <c r="U111" s="133"/>
      <c r="V111" s="133"/>
    </row>
    <row r="112" spans="1:22" x14ac:dyDescent="0.3">
      <c r="A112" s="133"/>
      <c r="B112" s="133"/>
      <c r="C112" s="133"/>
      <c r="D112" s="133"/>
      <c r="E112" s="133"/>
      <c r="F112" s="133"/>
      <c r="G112" s="133"/>
      <c r="H112" s="133"/>
      <c r="I112" s="133"/>
      <c r="J112" s="133"/>
      <c r="K112" s="133"/>
      <c r="L112" s="133"/>
      <c r="M112" s="133"/>
      <c r="N112" s="133"/>
      <c r="O112" s="133"/>
      <c r="P112" s="133"/>
      <c r="Q112" s="133"/>
      <c r="R112" s="133"/>
      <c r="S112" s="133"/>
      <c r="T112" s="133"/>
      <c r="U112" s="133"/>
      <c r="V112" s="133"/>
    </row>
    <row r="113" spans="1:22" x14ac:dyDescent="0.3">
      <c r="A113" s="133"/>
      <c r="B113" s="133"/>
      <c r="C113" s="133"/>
      <c r="D113" s="133"/>
      <c r="E113" s="133"/>
      <c r="F113" s="133"/>
      <c r="G113" s="133"/>
      <c r="H113" s="133"/>
      <c r="I113" s="133"/>
      <c r="J113" s="133"/>
      <c r="K113" s="133"/>
      <c r="L113" s="133"/>
      <c r="M113" s="133"/>
      <c r="N113" s="133"/>
      <c r="O113" s="133"/>
      <c r="P113" s="133"/>
      <c r="Q113" s="133"/>
      <c r="R113" s="133"/>
      <c r="S113" s="133"/>
      <c r="T113" s="133"/>
      <c r="U113" s="133"/>
      <c r="V113" s="133"/>
    </row>
    <row r="114" spans="1:22" x14ac:dyDescent="0.3">
      <c r="A114" s="133"/>
      <c r="B114" s="133"/>
      <c r="C114" s="133"/>
      <c r="D114" s="133"/>
      <c r="E114" s="133"/>
      <c r="F114" s="133"/>
      <c r="G114" s="133"/>
      <c r="H114" s="133"/>
      <c r="I114" s="133"/>
      <c r="J114" s="133"/>
      <c r="K114" s="133"/>
      <c r="L114" s="133"/>
      <c r="M114" s="133"/>
      <c r="N114" s="133"/>
      <c r="O114" s="133"/>
      <c r="P114" s="133"/>
      <c r="Q114" s="133"/>
      <c r="R114" s="133"/>
      <c r="S114" s="133"/>
      <c r="T114" s="133"/>
      <c r="U114" s="133"/>
      <c r="V114" s="133"/>
    </row>
    <row r="115" spans="1:22" x14ac:dyDescent="0.3">
      <c r="A115" s="133"/>
      <c r="B115" s="133"/>
      <c r="C115" s="133"/>
      <c r="D115" s="133"/>
      <c r="E115" s="133"/>
      <c r="F115" s="133"/>
      <c r="G115" s="133"/>
      <c r="H115" s="133"/>
      <c r="I115" s="133"/>
      <c r="J115" s="133"/>
      <c r="K115" s="133"/>
      <c r="L115" s="133"/>
      <c r="M115" s="133"/>
      <c r="N115" s="133"/>
      <c r="O115" s="133"/>
      <c r="P115" s="133"/>
      <c r="Q115" s="133"/>
      <c r="R115" s="133"/>
      <c r="S115" s="133"/>
      <c r="T115" s="133"/>
      <c r="U115" s="133"/>
      <c r="V115" s="133"/>
    </row>
    <row r="116" spans="1:22" x14ac:dyDescent="0.3">
      <c r="A116" s="133"/>
      <c r="B116" s="133"/>
      <c r="C116" s="133"/>
      <c r="D116" s="133"/>
      <c r="E116" s="133"/>
      <c r="F116" s="133"/>
      <c r="G116" s="133"/>
      <c r="H116" s="133"/>
      <c r="I116" s="133"/>
      <c r="J116" s="133"/>
      <c r="K116" s="133"/>
      <c r="L116" s="133"/>
      <c r="M116" s="133"/>
      <c r="N116" s="133"/>
      <c r="O116" s="133"/>
      <c r="P116" s="133"/>
      <c r="Q116" s="133"/>
      <c r="R116" s="133"/>
      <c r="S116" s="133"/>
      <c r="T116" s="133"/>
      <c r="U116" s="133"/>
      <c r="V116" s="133"/>
    </row>
    <row r="117" spans="1:22" x14ac:dyDescent="0.3">
      <c r="A117" s="133"/>
      <c r="B117" s="133"/>
      <c r="C117" s="133"/>
      <c r="D117" s="133"/>
      <c r="E117" s="133"/>
      <c r="F117" s="133"/>
      <c r="G117" s="133"/>
      <c r="H117" s="133"/>
      <c r="I117" s="133"/>
      <c r="J117" s="133"/>
      <c r="K117" s="133"/>
      <c r="L117" s="133"/>
      <c r="M117" s="133"/>
      <c r="N117" s="133"/>
      <c r="O117" s="133"/>
      <c r="P117" s="133"/>
      <c r="Q117" s="133"/>
      <c r="R117" s="133"/>
      <c r="S117" s="133"/>
      <c r="T117" s="133"/>
      <c r="U117" s="133"/>
      <c r="V117" s="133"/>
    </row>
    <row r="118" spans="1:22" x14ac:dyDescent="0.3">
      <c r="A118" s="133"/>
      <c r="B118" s="133"/>
      <c r="C118" s="133"/>
      <c r="D118" s="133"/>
      <c r="E118" s="133"/>
      <c r="F118" s="133"/>
      <c r="G118" s="133"/>
      <c r="H118" s="133"/>
      <c r="I118" s="133"/>
      <c r="J118" s="133"/>
      <c r="K118" s="133"/>
      <c r="L118" s="133"/>
      <c r="M118" s="133"/>
      <c r="N118" s="133"/>
      <c r="O118" s="133"/>
      <c r="P118" s="133"/>
      <c r="Q118" s="133"/>
      <c r="R118" s="133"/>
      <c r="S118" s="133"/>
      <c r="T118" s="133"/>
      <c r="U118" s="133"/>
      <c r="V118" s="133"/>
    </row>
    <row r="119" spans="1:22" x14ac:dyDescent="0.3">
      <c r="A119" s="133"/>
      <c r="B119" s="133"/>
      <c r="C119" s="133"/>
      <c r="D119" s="133"/>
      <c r="E119" s="133"/>
      <c r="F119" s="133"/>
      <c r="G119" s="133"/>
      <c r="H119" s="133"/>
      <c r="I119" s="133"/>
      <c r="J119" s="133"/>
      <c r="K119" s="133"/>
      <c r="L119" s="133"/>
      <c r="M119" s="133"/>
      <c r="N119" s="133"/>
      <c r="O119" s="133"/>
      <c r="P119" s="133"/>
      <c r="Q119" s="133"/>
      <c r="R119" s="133"/>
      <c r="S119" s="133"/>
      <c r="T119" s="133"/>
      <c r="U119" s="133"/>
      <c r="V119" s="133"/>
    </row>
    <row r="120" spans="1:22" x14ac:dyDescent="0.3">
      <c r="A120" s="133"/>
      <c r="B120" s="133"/>
      <c r="C120" s="133"/>
      <c r="D120" s="133"/>
      <c r="E120" s="133"/>
      <c r="F120" s="133"/>
      <c r="G120" s="133"/>
      <c r="H120" s="133"/>
      <c r="I120" s="133"/>
      <c r="J120" s="133"/>
      <c r="K120" s="133"/>
      <c r="L120" s="133"/>
      <c r="M120" s="133"/>
      <c r="N120" s="133"/>
      <c r="O120" s="133"/>
      <c r="P120" s="133"/>
      <c r="Q120" s="133"/>
      <c r="R120" s="133"/>
      <c r="S120" s="133"/>
      <c r="T120" s="133"/>
      <c r="U120" s="133"/>
      <c r="V120" s="133"/>
    </row>
    <row r="121" spans="1:22" x14ac:dyDescent="0.3">
      <c r="A121" s="133"/>
      <c r="B121" s="133"/>
      <c r="C121" s="133"/>
      <c r="D121" s="133"/>
      <c r="E121" s="133"/>
      <c r="F121" s="133"/>
      <c r="G121" s="133"/>
      <c r="H121" s="133"/>
      <c r="I121" s="133"/>
      <c r="J121" s="133"/>
      <c r="K121" s="133"/>
      <c r="L121" s="133"/>
      <c r="M121" s="133"/>
      <c r="N121" s="133"/>
      <c r="O121" s="133"/>
      <c r="P121" s="133"/>
      <c r="Q121" s="133"/>
      <c r="R121" s="133"/>
      <c r="S121" s="133"/>
      <c r="T121" s="133"/>
      <c r="U121" s="133"/>
      <c r="V121" s="133"/>
    </row>
    <row r="122" spans="1:22" x14ac:dyDescent="0.3">
      <c r="A122" s="133"/>
      <c r="B122" s="133"/>
      <c r="C122" s="133"/>
      <c r="D122" s="133"/>
      <c r="E122" s="133"/>
      <c r="F122" s="133"/>
      <c r="G122" s="133"/>
      <c r="H122" s="133"/>
      <c r="I122" s="133"/>
      <c r="J122" s="133"/>
      <c r="K122" s="133"/>
      <c r="L122" s="133"/>
      <c r="M122" s="133"/>
      <c r="N122" s="133"/>
      <c r="O122" s="133"/>
      <c r="P122" s="133"/>
      <c r="Q122" s="133"/>
      <c r="R122" s="133"/>
      <c r="S122" s="133"/>
      <c r="T122" s="133"/>
      <c r="U122" s="133"/>
      <c r="V122" s="133"/>
    </row>
    <row r="123" spans="1:22" x14ac:dyDescent="0.3">
      <c r="A123" s="133"/>
      <c r="B123" s="133"/>
      <c r="C123" s="133"/>
      <c r="D123" s="133"/>
      <c r="E123" s="133"/>
      <c r="F123" s="133"/>
      <c r="G123" s="133"/>
      <c r="H123" s="133"/>
      <c r="I123" s="133"/>
      <c r="J123" s="133"/>
      <c r="K123" s="133"/>
      <c r="L123" s="133"/>
      <c r="M123" s="133"/>
      <c r="N123" s="133"/>
      <c r="O123" s="133"/>
      <c r="P123" s="133"/>
      <c r="Q123" s="133"/>
      <c r="R123" s="133"/>
      <c r="S123" s="133"/>
      <c r="T123" s="133"/>
      <c r="U123" s="133"/>
      <c r="V123" s="133"/>
    </row>
    <row r="124" spans="1:22" x14ac:dyDescent="0.3">
      <c r="A124" s="133"/>
      <c r="B124" s="133"/>
      <c r="C124" s="133"/>
      <c r="D124" s="133"/>
      <c r="E124" s="133"/>
      <c r="F124" s="133"/>
      <c r="G124" s="133"/>
      <c r="H124" s="133"/>
      <c r="I124" s="133"/>
      <c r="J124" s="133"/>
      <c r="K124" s="133"/>
      <c r="L124" s="133"/>
      <c r="M124" s="133"/>
      <c r="N124" s="133"/>
      <c r="O124" s="133"/>
      <c r="P124" s="133"/>
      <c r="Q124" s="133"/>
      <c r="R124" s="133"/>
      <c r="S124" s="133"/>
      <c r="T124" s="133"/>
      <c r="U124" s="133"/>
      <c r="V124" s="133"/>
    </row>
    <row r="125" spans="1:22" x14ac:dyDescent="0.3">
      <c r="A125" s="133"/>
      <c r="B125" s="133"/>
      <c r="C125" s="133"/>
      <c r="D125" s="133"/>
      <c r="E125" s="133"/>
      <c r="F125" s="133"/>
      <c r="G125" s="133"/>
      <c r="H125" s="133"/>
      <c r="I125" s="133"/>
      <c r="J125" s="133"/>
      <c r="K125" s="133"/>
      <c r="L125" s="133"/>
      <c r="M125" s="133"/>
      <c r="N125" s="133"/>
      <c r="O125" s="133"/>
      <c r="P125" s="133"/>
      <c r="Q125" s="133"/>
      <c r="R125" s="133"/>
      <c r="S125" s="133"/>
      <c r="T125" s="133"/>
      <c r="U125" s="133"/>
      <c r="V125" s="133"/>
    </row>
    <row r="126" spans="1:22" x14ac:dyDescent="0.3">
      <c r="A126" s="133"/>
      <c r="B126" s="133"/>
      <c r="C126" s="133"/>
      <c r="D126" s="133"/>
      <c r="E126" s="133"/>
      <c r="F126" s="133"/>
      <c r="G126" s="133"/>
      <c r="H126" s="133"/>
      <c r="I126" s="133"/>
      <c r="J126" s="133"/>
      <c r="K126" s="133"/>
      <c r="L126" s="133"/>
      <c r="M126" s="133"/>
      <c r="N126" s="133"/>
      <c r="O126" s="133"/>
      <c r="P126" s="133"/>
      <c r="Q126" s="133"/>
      <c r="R126" s="133"/>
      <c r="S126" s="133"/>
      <c r="T126" s="133"/>
      <c r="U126" s="133"/>
      <c r="V126" s="133"/>
    </row>
    <row r="127" spans="1:22" x14ac:dyDescent="0.3">
      <c r="A127" s="133"/>
      <c r="B127" s="133"/>
      <c r="C127" s="133"/>
      <c r="D127" s="133"/>
      <c r="E127" s="133"/>
      <c r="F127" s="133"/>
      <c r="G127" s="133"/>
      <c r="H127" s="133"/>
      <c r="I127" s="133"/>
      <c r="J127" s="133"/>
      <c r="K127" s="133"/>
      <c r="L127" s="133"/>
      <c r="M127" s="133"/>
      <c r="N127" s="133"/>
      <c r="O127" s="133"/>
      <c r="P127" s="133"/>
      <c r="Q127" s="133"/>
      <c r="R127" s="133"/>
      <c r="S127" s="133"/>
      <c r="T127" s="133"/>
      <c r="U127" s="133"/>
      <c r="V127" s="133"/>
    </row>
    <row r="128" spans="1:22" x14ac:dyDescent="0.3">
      <c r="A128" s="133"/>
      <c r="B128" s="133"/>
      <c r="C128" s="133"/>
      <c r="D128" s="133"/>
      <c r="E128" s="133"/>
      <c r="F128" s="133"/>
      <c r="G128" s="133"/>
      <c r="H128" s="133"/>
      <c r="I128" s="133"/>
      <c r="J128" s="133"/>
      <c r="K128" s="133"/>
      <c r="L128" s="133"/>
      <c r="M128" s="133"/>
      <c r="N128" s="133"/>
      <c r="O128" s="133"/>
      <c r="P128" s="133"/>
      <c r="Q128" s="133"/>
      <c r="R128" s="133"/>
      <c r="S128" s="133"/>
      <c r="T128" s="133"/>
      <c r="U128" s="133"/>
      <c r="V128" s="133"/>
    </row>
    <row r="129" spans="1:22" x14ac:dyDescent="0.3">
      <c r="A129" s="133"/>
      <c r="B129" s="133"/>
      <c r="C129" s="133"/>
      <c r="D129" s="133"/>
      <c r="E129" s="133"/>
      <c r="F129" s="133"/>
      <c r="G129" s="133"/>
      <c r="H129" s="133"/>
      <c r="I129" s="133"/>
      <c r="J129" s="133"/>
      <c r="K129" s="133"/>
      <c r="L129" s="133"/>
      <c r="M129" s="133"/>
      <c r="N129" s="133"/>
      <c r="O129" s="133"/>
      <c r="P129" s="133"/>
      <c r="Q129" s="133"/>
      <c r="R129" s="133"/>
      <c r="S129" s="133"/>
      <c r="T129" s="133"/>
      <c r="U129" s="133"/>
      <c r="V129" s="133"/>
    </row>
    <row r="130" spans="1:22" x14ac:dyDescent="0.3">
      <c r="A130" s="133"/>
      <c r="B130" s="133"/>
      <c r="C130" s="133"/>
      <c r="D130" s="133"/>
      <c r="E130" s="133"/>
      <c r="F130" s="133"/>
      <c r="G130" s="133"/>
      <c r="H130" s="133"/>
      <c r="I130" s="133"/>
      <c r="J130" s="133"/>
      <c r="K130" s="133"/>
      <c r="L130" s="133"/>
      <c r="M130" s="133"/>
      <c r="N130" s="133"/>
      <c r="O130" s="133"/>
      <c r="P130" s="133"/>
      <c r="Q130" s="133"/>
      <c r="R130" s="133"/>
      <c r="S130" s="133"/>
      <c r="T130" s="133"/>
      <c r="U130" s="133"/>
      <c r="V130" s="133"/>
    </row>
    <row r="131" spans="1:22" x14ac:dyDescent="0.3">
      <c r="A131" s="133"/>
      <c r="B131" s="133"/>
      <c r="C131" s="133"/>
      <c r="D131" s="133"/>
      <c r="E131" s="133"/>
      <c r="F131" s="133"/>
      <c r="G131" s="133"/>
      <c r="H131" s="133"/>
      <c r="I131" s="133"/>
      <c r="J131" s="133"/>
      <c r="K131" s="133"/>
      <c r="L131" s="133"/>
      <c r="M131" s="133"/>
      <c r="N131" s="133"/>
      <c r="O131" s="133"/>
      <c r="P131" s="133"/>
      <c r="Q131" s="133"/>
      <c r="R131" s="133"/>
      <c r="S131" s="133"/>
      <c r="T131" s="133"/>
      <c r="U131" s="133"/>
      <c r="V131" s="133"/>
    </row>
    <row r="132" spans="1:22" x14ac:dyDescent="0.3">
      <c r="A132" s="133"/>
      <c r="B132" s="133"/>
      <c r="C132" s="133"/>
      <c r="D132" s="133"/>
      <c r="E132" s="133"/>
      <c r="F132" s="133"/>
      <c r="G132" s="133"/>
      <c r="H132" s="133"/>
      <c r="I132" s="133"/>
      <c r="J132" s="133"/>
      <c r="K132" s="133"/>
      <c r="L132" s="133"/>
      <c r="M132" s="133"/>
      <c r="N132" s="133"/>
      <c r="O132" s="133"/>
      <c r="P132" s="133"/>
      <c r="Q132" s="133"/>
      <c r="R132" s="133"/>
      <c r="S132" s="133"/>
      <c r="T132" s="133"/>
      <c r="U132" s="133"/>
      <c r="V132" s="133"/>
    </row>
    <row r="133" spans="1:22" x14ac:dyDescent="0.3">
      <c r="A133" s="133"/>
      <c r="B133" s="133"/>
      <c r="C133" s="133"/>
      <c r="D133" s="133"/>
      <c r="E133" s="133"/>
      <c r="F133" s="133"/>
      <c r="G133" s="133"/>
      <c r="H133" s="133"/>
      <c r="I133" s="133"/>
      <c r="J133" s="133"/>
      <c r="K133" s="133"/>
      <c r="L133" s="133"/>
      <c r="M133" s="133"/>
      <c r="N133" s="133"/>
      <c r="O133" s="133"/>
      <c r="P133" s="133"/>
      <c r="Q133" s="133"/>
      <c r="R133" s="133"/>
      <c r="S133" s="133"/>
      <c r="T133" s="133"/>
      <c r="U133" s="133"/>
      <c r="V133" s="133"/>
    </row>
    <row r="134" spans="1:22" x14ac:dyDescent="0.3">
      <c r="A134" s="133"/>
      <c r="B134" s="133"/>
      <c r="C134" s="133"/>
      <c r="D134" s="133"/>
      <c r="E134" s="133"/>
      <c r="F134" s="133"/>
      <c r="G134" s="133"/>
      <c r="H134" s="133"/>
      <c r="I134" s="133"/>
      <c r="J134" s="133"/>
      <c r="K134" s="133"/>
      <c r="L134" s="133"/>
      <c r="M134" s="133"/>
      <c r="N134" s="133"/>
      <c r="O134" s="133"/>
      <c r="P134" s="133"/>
      <c r="Q134" s="133"/>
      <c r="R134" s="133"/>
      <c r="S134" s="133"/>
      <c r="T134" s="133"/>
      <c r="U134" s="133"/>
      <c r="V134" s="133"/>
    </row>
    <row r="135" spans="1:22" x14ac:dyDescent="0.3">
      <c r="A135" s="133"/>
      <c r="B135" s="133"/>
      <c r="C135" s="133"/>
      <c r="D135" s="133"/>
      <c r="E135" s="133"/>
      <c r="F135" s="133"/>
      <c r="G135" s="133"/>
      <c r="H135" s="133"/>
      <c r="I135" s="133"/>
      <c r="J135" s="133"/>
      <c r="K135" s="133"/>
      <c r="L135" s="133"/>
      <c r="M135" s="133"/>
      <c r="N135" s="133"/>
      <c r="O135" s="133"/>
      <c r="P135" s="133"/>
      <c r="Q135" s="133"/>
      <c r="R135" s="133"/>
      <c r="S135" s="133"/>
      <c r="T135" s="133"/>
      <c r="U135" s="133"/>
      <c r="V135" s="133"/>
    </row>
    <row r="136" spans="1:22" x14ac:dyDescent="0.3">
      <c r="A136" s="133"/>
      <c r="B136" s="133"/>
      <c r="C136" s="133"/>
      <c r="D136" s="133"/>
      <c r="E136" s="133"/>
      <c r="F136" s="133"/>
      <c r="G136" s="133"/>
      <c r="H136" s="133"/>
      <c r="I136" s="133"/>
      <c r="J136" s="133"/>
      <c r="K136" s="133"/>
      <c r="L136" s="133"/>
      <c r="M136" s="133"/>
      <c r="N136" s="133"/>
      <c r="O136" s="133"/>
      <c r="P136" s="133"/>
      <c r="Q136" s="133"/>
      <c r="R136" s="133"/>
      <c r="S136" s="133"/>
      <c r="T136" s="133"/>
      <c r="U136" s="133"/>
      <c r="V136" s="133"/>
    </row>
    <row r="137" spans="1:22" x14ac:dyDescent="0.3">
      <c r="A137" s="133"/>
      <c r="B137" s="133"/>
      <c r="C137" s="133"/>
      <c r="D137" s="133"/>
      <c r="E137" s="133"/>
      <c r="F137" s="133"/>
      <c r="G137" s="133"/>
      <c r="H137" s="133"/>
      <c r="I137" s="133"/>
      <c r="J137" s="133"/>
      <c r="K137" s="133"/>
      <c r="L137" s="133"/>
      <c r="M137" s="133"/>
      <c r="N137" s="133"/>
      <c r="O137" s="133"/>
      <c r="P137" s="133"/>
      <c r="Q137" s="133"/>
      <c r="R137" s="133"/>
      <c r="S137" s="133"/>
      <c r="T137" s="133"/>
      <c r="U137" s="133"/>
      <c r="V137" s="133"/>
    </row>
    <row r="138" spans="1:22" x14ac:dyDescent="0.3">
      <c r="A138" s="133"/>
      <c r="B138" s="133"/>
      <c r="C138" s="133"/>
      <c r="D138" s="133"/>
      <c r="E138" s="133"/>
      <c r="F138" s="133"/>
      <c r="G138" s="133"/>
      <c r="H138" s="133"/>
      <c r="I138" s="133"/>
      <c r="J138" s="133"/>
      <c r="K138" s="133"/>
      <c r="L138" s="133"/>
      <c r="M138" s="133"/>
      <c r="N138" s="133"/>
      <c r="O138" s="133"/>
      <c r="P138" s="133"/>
      <c r="Q138" s="133"/>
      <c r="R138" s="133"/>
      <c r="S138" s="133"/>
      <c r="T138" s="133"/>
      <c r="U138" s="133"/>
      <c r="V138" s="133"/>
    </row>
    <row r="139" spans="1:22" x14ac:dyDescent="0.3">
      <c r="A139" s="133"/>
      <c r="B139" s="133"/>
      <c r="C139" s="133"/>
      <c r="D139" s="133"/>
      <c r="E139" s="133"/>
      <c r="F139" s="133"/>
      <c r="G139" s="133"/>
      <c r="H139" s="133"/>
      <c r="I139" s="133"/>
      <c r="J139" s="133"/>
      <c r="K139" s="133"/>
      <c r="L139" s="133"/>
      <c r="M139" s="133"/>
      <c r="N139" s="133"/>
      <c r="O139" s="133"/>
      <c r="P139" s="133"/>
      <c r="Q139" s="133"/>
      <c r="R139" s="133"/>
      <c r="S139" s="133"/>
      <c r="T139" s="133"/>
      <c r="U139" s="133"/>
      <c r="V139" s="133"/>
    </row>
    <row r="140" spans="1:22" x14ac:dyDescent="0.3">
      <c r="A140" s="133"/>
      <c r="B140" s="133"/>
      <c r="C140" s="133"/>
      <c r="D140" s="133"/>
      <c r="E140" s="133"/>
      <c r="F140" s="133"/>
      <c r="G140" s="133"/>
      <c r="H140" s="133"/>
      <c r="I140" s="133"/>
      <c r="J140" s="133"/>
      <c r="K140" s="133"/>
      <c r="L140" s="133"/>
      <c r="M140" s="133"/>
      <c r="N140" s="133"/>
      <c r="O140" s="133"/>
      <c r="P140" s="133"/>
      <c r="Q140" s="133"/>
      <c r="R140" s="133"/>
      <c r="S140" s="133"/>
      <c r="T140" s="133"/>
      <c r="U140" s="133"/>
      <c r="V140" s="133"/>
    </row>
    <row r="141" spans="1:22" x14ac:dyDescent="0.3">
      <c r="A141" s="133"/>
      <c r="B141" s="133"/>
      <c r="C141" s="133"/>
      <c r="D141" s="133"/>
      <c r="E141" s="133"/>
      <c r="F141" s="133"/>
      <c r="G141" s="133"/>
      <c r="H141" s="133"/>
      <c r="I141" s="133"/>
      <c r="J141" s="133"/>
      <c r="K141" s="133"/>
      <c r="L141" s="133"/>
      <c r="M141" s="133"/>
      <c r="N141" s="133"/>
      <c r="O141" s="133"/>
      <c r="P141" s="133"/>
      <c r="Q141" s="133"/>
      <c r="R141" s="133"/>
      <c r="S141" s="133"/>
      <c r="T141" s="133"/>
      <c r="U141" s="133"/>
      <c r="V141" s="133"/>
    </row>
    <row r="142" spans="1:22" x14ac:dyDescent="0.3">
      <c r="A142" s="133"/>
      <c r="B142" s="133"/>
      <c r="C142" s="133"/>
      <c r="D142" s="133"/>
      <c r="E142" s="133"/>
      <c r="F142" s="133"/>
      <c r="G142" s="133"/>
      <c r="H142" s="133"/>
      <c r="I142" s="133"/>
      <c r="J142" s="133"/>
      <c r="K142" s="133"/>
      <c r="L142" s="133"/>
      <c r="M142" s="133"/>
      <c r="N142" s="133"/>
      <c r="O142" s="133"/>
      <c r="P142" s="133"/>
      <c r="Q142" s="133"/>
      <c r="R142" s="133"/>
      <c r="S142" s="133"/>
      <c r="T142" s="133"/>
      <c r="U142" s="133"/>
      <c r="V142" s="133"/>
    </row>
    <row r="143" spans="1:22" x14ac:dyDescent="0.3">
      <c r="A143" s="133"/>
      <c r="B143" s="133"/>
      <c r="C143" s="133"/>
      <c r="D143" s="133"/>
      <c r="E143" s="133"/>
      <c r="F143" s="133"/>
      <c r="G143" s="133"/>
      <c r="H143" s="133"/>
      <c r="I143" s="133"/>
      <c r="J143" s="133"/>
      <c r="K143" s="133"/>
      <c r="L143" s="133"/>
      <c r="M143" s="133"/>
      <c r="N143" s="133"/>
      <c r="O143" s="133"/>
      <c r="P143" s="133"/>
      <c r="Q143" s="133"/>
      <c r="R143" s="133"/>
      <c r="S143" s="133"/>
      <c r="T143" s="133"/>
      <c r="U143" s="133"/>
      <c r="V143" s="133"/>
    </row>
    <row r="144" spans="1:22" x14ac:dyDescent="0.3">
      <c r="A144" s="133"/>
      <c r="B144" s="133"/>
      <c r="C144" s="133"/>
      <c r="D144" s="133"/>
      <c r="E144" s="133"/>
      <c r="F144" s="133"/>
      <c r="G144" s="133"/>
      <c r="H144" s="133"/>
      <c r="I144" s="133"/>
      <c r="J144" s="133"/>
      <c r="K144" s="133"/>
      <c r="L144" s="133"/>
      <c r="M144" s="133"/>
      <c r="N144" s="133"/>
      <c r="O144" s="133"/>
      <c r="P144" s="133"/>
      <c r="Q144" s="133"/>
      <c r="R144" s="133"/>
      <c r="S144" s="133"/>
      <c r="T144" s="133"/>
      <c r="U144" s="133"/>
      <c r="V144" s="133"/>
    </row>
    <row r="145" spans="1:22" x14ac:dyDescent="0.3">
      <c r="A145" s="133"/>
      <c r="B145" s="133"/>
      <c r="C145" s="133"/>
      <c r="D145" s="133"/>
      <c r="E145" s="133"/>
      <c r="F145" s="133"/>
      <c r="G145" s="133"/>
      <c r="H145" s="133"/>
      <c r="I145" s="133"/>
      <c r="J145" s="133"/>
      <c r="K145" s="133"/>
      <c r="L145" s="133"/>
      <c r="M145" s="133"/>
      <c r="N145" s="133"/>
      <c r="O145" s="133"/>
      <c r="P145" s="133"/>
      <c r="Q145" s="133"/>
      <c r="R145" s="133"/>
      <c r="S145" s="133"/>
      <c r="T145" s="133"/>
      <c r="U145" s="133"/>
      <c r="V145" s="133"/>
    </row>
    <row r="146" spans="1:22" x14ac:dyDescent="0.3">
      <c r="A146" s="133"/>
      <c r="B146" s="133"/>
      <c r="C146" s="133"/>
      <c r="D146" s="133"/>
      <c r="E146" s="133"/>
      <c r="F146" s="133"/>
      <c r="G146" s="133"/>
      <c r="H146" s="133"/>
      <c r="I146" s="133"/>
      <c r="J146" s="133"/>
      <c r="K146" s="133"/>
      <c r="L146" s="133"/>
      <c r="M146" s="133"/>
      <c r="N146" s="133"/>
      <c r="O146" s="133"/>
      <c r="P146" s="133"/>
      <c r="Q146" s="133"/>
      <c r="R146" s="133"/>
      <c r="S146" s="133"/>
      <c r="T146" s="133"/>
      <c r="U146" s="133"/>
      <c r="V146" s="133"/>
    </row>
    <row r="147" spans="1:22" x14ac:dyDescent="0.3">
      <c r="A147" s="133"/>
      <c r="B147" s="133"/>
      <c r="C147" s="133"/>
      <c r="D147" s="133"/>
      <c r="E147" s="133"/>
      <c r="F147" s="133"/>
      <c r="G147" s="133"/>
      <c r="H147" s="133"/>
      <c r="I147" s="133"/>
      <c r="J147" s="133"/>
      <c r="K147" s="133"/>
      <c r="L147" s="133"/>
      <c r="M147" s="133"/>
      <c r="N147" s="133"/>
      <c r="O147" s="133"/>
      <c r="P147" s="133"/>
      <c r="Q147" s="133"/>
      <c r="R147" s="133"/>
      <c r="S147" s="133"/>
      <c r="T147" s="133"/>
      <c r="U147" s="133"/>
      <c r="V147" s="133"/>
    </row>
    <row r="148" spans="1:22" x14ac:dyDescent="0.3">
      <c r="A148" s="133"/>
      <c r="B148" s="133"/>
      <c r="C148" s="133"/>
      <c r="D148" s="133"/>
      <c r="E148" s="133"/>
      <c r="F148" s="133"/>
      <c r="G148" s="133"/>
      <c r="H148" s="133"/>
      <c r="I148" s="133"/>
      <c r="J148" s="133"/>
      <c r="K148" s="133"/>
      <c r="L148" s="133"/>
      <c r="M148" s="133"/>
      <c r="N148" s="133"/>
      <c r="O148" s="133"/>
      <c r="P148" s="133"/>
      <c r="Q148" s="133"/>
      <c r="R148" s="133"/>
      <c r="S148" s="133"/>
      <c r="T148" s="133"/>
      <c r="U148" s="133"/>
      <c r="V148" s="133"/>
    </row>
    <row r="149" spans="1:22" x14ac:dyDescent="0.3">
      <c r="A149" s="133"/>
      <c r="B149" s="133"/>
      <c r="C149" s="133"/>
      <c r="D149" s="133"/>
      <c r="E149" s="133"/>
      <c r="F149" s="133"/>
      <c r="G149" s="133"/>
      <c r="H149" s="133"/>
      <c r="I149" s="133"/>
      <c r="J149" s="133"/>
      <c r="K149" s="133"/>
      <c r="L149" s="133"/>
      <c r="M149" s="133"/>
      <c r="N149" s="133"/>
      <c r="O149" s="133"/>
      <c r="P149" s="133"/>
      <c r="Q149" s="133"/>
      <c r="R149" s="133"/>
      <c r="S149" s="133"/>
      <c r="T149" s="133"/>
      <c r="U149" s="133"/>
      <c r="V149" s="133"/>
    </row>
    <row r="150" spans="1:22" x14ac:dyDescent="0.3">
      <c r="A150" s="133"/>
      <c r="B150" s="133"/>
      <c r="C150" s="133"/>
      <c r="D150" s="133"/>
      <c r="E150" s="133"/>
      <c r="F150" s="133"/>
      <c r="G150" s="133"/>
      <c r="H150" s="133"/>
      <c r="I150" s="133"/>
      <c r="J150" s="133"/>
      <c r="K150" s="133"/>
      <c r="L150" s="133"/>
      <c r="M150" s="133"/>
      <c r="N150" s="133"/>
      <c r="O150" s="133"/>
      <c r="P150" s="133"/>
      <c r="Q150" s="133"/>
      <c r="R150" s="133"/>
      <c r="S150" s="133"/>
      <c r="T150" s="133"/>
      <c r="U150" s="133"/>
      <c r="V150" s="133"/>
    </row>
  </sheetData>
  <mergeCells count="7">
    <mergeCell ref="A1:E1"/>
    <mergeCell ref="A2:E2"/>
    <mergeCell ref="A3:E3"/>
    <mergeCell ref="B86:C86"/>
    <mergeCell ref="A60:B60"/>
    <mergeCell ref="A64:B64"/>
    <mergeCell ref="A68:B68"/>
  </mergeCells>
  <pageMargins left="1.5748031496062993" right="0" top="0" bottom="0" header="0" footer="0"/>
  <pageSetup scale="3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MZO-15</vt:lpstr>
      <vt:lpstr>ENERO 2018</vt:lpstr>
      <vt:lpstr>'ENERO 2018'!Área_de_impresión</vt:lpstr>
      <vt:lpstr>'MZO-15'!Área_de_impresión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CENTRA</cp:lastModifiedBy>
  <cp:lastPrinted>2018-02-14T17:46:13Z</cp:lastPrinted>
  <dcterms:created xsi:type="dcterms:W3CDTF">2015-10-03T20:49:13Z</dcterms:created>
  <dcterms:modified xsi:type="dcterms:W3CDTF">2018-02-14T19:24:25Z</dcterms:modified>
</cp:coreProperties>
</file>