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3" i="63" l="1"/>
  <c r="D51" i="63"/>
  <c r="C28" i="63" l="1"/>
  <c r="C27" i="63"/>
  <c r="C24" i="63"/>
  <c r="C66" i="63"/>
  <c r="C14" i="63"/>
  <c r="C13" i="63"/>
  <c r="C8" i="63"/>
  <c r="D63" i="63" l="1"/>
  <c r="D42" i="63"/>
  <c r="D22" i="63" l="1"/>
  <c r="D8" i="63" l="1"/>
  <c r="D31" i="63" l="1"/>
  <c r="D59" i="63" l="1"/>
  <c r="E67" i="63" l="1"/>
  <c r="D12" i="63" l="1"/>
  <c r="D47" i="63" l="1"/>
  <c r="D38" i="63"/>
  <c r="D56" i="63" l="1"/>
  <c r="D76" i="63"/>
  <c r="D17" i="63" l="1"/>
  <c r="D80" i="63" l="1"/>
  <c r="E73" i="63" l="1"/>
  <c r="D20" i="63" l="1"/>
  <c r="D29" i="63"/>
  <c r="D34" i="63"/>
  <c r="D84" i="63" l="1"/>
  <c r="E74" i="63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<sst xmlns="http://schemas.openxmlformats.org/spreadsheetml/2006/main" count="174" uniqueCount="122">
  <si>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</si>
  <si>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</si>
  <si>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</si>
  <si>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</si>
  <si>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</si>
  <si>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</si>
  <si>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</si>
  <si>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</si>
  <si>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</si>
  <si>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</si>
  <si>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</si>
  <si>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</si>
  <si>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</si>
  <si>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</si>
  <si>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</si>
  <si>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</si>
  <si>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</si>
  <si>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</si>
  <si>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</si>
  <si>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</si>
  <si>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</si>
  <si>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</si>
  <si>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</si>
  <si>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</si>
  <si>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</si>
  <si>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</si>
  <si>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</si>
  <si>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</si>
  <si>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</si>
  <si>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</si>
  <si>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</si>
  <si>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</si>
  <si>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</si>
  <si>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</si>
  <si>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</si>
  <si>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</si>
  <si>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</si>
  <si>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</si>
  <si>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</si>
  <si>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</si>
  <si>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</si>
  <si>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</si>
  <si>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</si>
  <si>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</si>
  <si>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</si>
  <si>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</si>
  <si>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</si>
  <si>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</si>
  <si>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</si>
  <si>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</si>
  <si>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</si>
  <si>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</si>
  <si>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</si>
  <si>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</si>
  <si>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</si>
  <si>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</si>
  <si>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</si>
  <si>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</si>
  <si>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</si>
  <si>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</si>
  <si>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</si>
  <si>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</si>
  <si>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</si>
  <si>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</si>
  <si>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</si>
  <si>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</si>
  <si>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</si>
  <si>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</si>
  <si>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</si>
  <si>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</si>
  <si>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</si>
  <si>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</si>
  <si>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</si>
  <si>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</si>
  <si>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</si>
  <si>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</si>
  <si>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</si>
  <si>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</si>
  <si>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</si>
  <si>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</si>
  <si>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</si>
  <si>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</si>
  <si>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</si>
  <si>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</si>
  <si>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</si>
  <si>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</si>
  <si>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</si>
  <si>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</si>
  <si>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</si>
  <si>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</si>
  <si>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</si>
  <si>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</si>
  <si>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</si>
  <si>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</si>
  <si>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</si>
  <si>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</si>
  <si>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</si>
  <si>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</si>
  <si>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</si>
  <si>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</si>
  <si>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</si>
  <si>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</si>
  <si>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</si>
  <si>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</si>
  <si>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</si>
  <si>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</si>
  <si>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GOBIERNO DEL ESTADO DE BAJA CALIFORNIA</t>
  </si>
  <si>
    <t>FALTANTES/REFLEJADO EN CORTE</t>
  </si>
  <si>
    <t>SOBRANTES /REFLEJADO EN CORTE</t>
  </si>
  <si>
    <t>JOSE ANTONIO RUELAS AUTORIZADO:JESUS ERENAS</t>
  </si>
  <si>
    <t>INGENIERIA Y CONSTRUCCIONES ELECTRICAS SA DE CV</t>
  </si>
  <si>
    <t xml:space="preserve">NEOGY SOLUTIOS </t>
  </si>
  <si>
    <t>DISTRIBUIDORA ELECTRICA DIAZ ARMENTA SA DE CV</t>
  </si>
  <si>
    <t>OPERADORA DE BARES Y RESTAURANTES DE MEXICALI S DE RL DE CV</t>
  </si>
  <si>
    <t>PAYAN MARTINEZ Y ASOCIADOS SA DE CV</t>
  </si>
  <si>
    <t>CILLESSI ARQUITECTURA Y CONSTRUCCION S DE RL DE CV</t>
  </si>
  <si>
    <t>Caja Principal Gasolinera 10-FEBRERO- 2018</t>
  </si>
  <si>
    <t>ADCO SA DE CV</t>
  </si>
  <si>
    <t>CALIFORNIA CLAYTILE SA DE CV</t>
  </si>
  <si>
    <t>JOSE ALFREDO JIMENEZ IBARRA</t>
  </si>
  <si>
    <t xml:space="preserve">IVAN ADRIAN ZARAGOZA SOSA </t>
  </si>
  <si>
    <t xml:space="preserve">MODIFICACION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</si>
</sst>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8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8" fillId="0" borderId="6" xfId="0" applyFont="1" applyBorder="1" applyAlignment="1">
      <alignment vertical="top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32" fillId="0" borderId="7" xfId="3" applyFont="1" applyFill="1" applyBorder="1" applyAlignment="1">
      <alignment horizontal="center"/>
    </xf>
    <xf numFmtId="0" fontId="48" fillId="0" borderId="4" xfId="3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/>
    </xf>
    <xf numFmtId="0" fontId="28" fillId="3" borderId="6" xfId="0" applyFont="1" applyFill="1" applyBorder="1"/>
    <xf numFmtId="44" fontId="50" fillId="0" borderId="2" xfId="4" applyNumberFormat="1" applyFont="1" applyFill="1" applyBorder="1"/>
    <xf numFmtId="44" fontId="26" fillId="0" borderId="5" xfId="2" applyFont="1" applyFill="1" applyBorder="1"/>
    <xf numFmtId="0" fontId="51" fillId="0" borderId="4" xfId="0" applyFont="1" applyBorder="1" applyAlignment="1">
      <alignment horizontal="center"/>
    </xf>
    <xf numFmtId="0" fontId="52" fillId="0" borderId="6" xfId="1" applyNumberFormat="1" applyFont="1" applyFill="1" applyBorder="1" applyAlignment="1" applyProtection="1">
      <alignment horizontal="left" vertical="top"/>
    </xf>
    <xf numFmtId="0" fontId="49" fillId="0" borderId="1" xfId="0" applyFont="1" applyFill="1" applyBorder="1" applyAlignment="1">
      <alignment horizontal="center"/>
    </xf>
    <xf numFmtId="0" fontId="49" fillId="0" borderId="3" xfId="0" applyFont="1" applyBorder="1"/>
    <xf numFmtId="0" fontId="49" fillId="0" borderId="6" xfId="0" applyFont="1" applyBorder="1" applyAlignment="1">
      <alignment vertical="top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49" fontId="53" fillId="6" borderId="5" xfId="11" applyNumberFormat="1" applyFont="1" applyFill="1" applyBorder="1" applyAlignment="1">
      <alignment horizontal="center" vertical="center"/>
    </xf>
    <xf numFmtId="0" fontId="28" fillId="6" borderId="5" xfId="11" applyFont="1" applyFill="1" applyBorder="1" applyAlignment="1">
      <alignment vertical="center"/>
    </xf>
    <xf numFmtId="44" fontId="27" fillId="6" borderId="5" xfId="7" applyNumberFormat="1" applyFont="1" applyFill="1" applyBorder="1"/>
    <xf numFmtId="0" fontId="27" fillId="6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164" fontId="41" fillId="6" borderId="0" xfId="3" applyNumberFormat="1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zoomScale="80" zoomScaleNormal="80" workbookViewId="0">
      <selection activeCell="B6" sqref="B6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43140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37" t="s">
        <v>121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 t="s">
        <v>116</v>
      </c>
      <c r="C8" s="179">
        <f>99150+73979+16109</f>
        <v>189238</v>
      </c>
      <c r="D8" s="221">
        <f>SUM(C8:C11)</f>
        <v>189238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4" t="s">
        <v>9</v>
      </c>
      <c r="B12" s="182" t="s">
        <v>10</v>
      </c>
      <c r="C12" s="155"/>
      <c r="D12" s="222">
        <f>SUM(C13:C15)</f>
        <v>63961.61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8591.93+11044.9</f>
        <v>19636.830000000002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300+22139.32+21885.46</f>
        <v>44324.78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/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4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SUM(C23:C28)</f>
        <v>67897.509999999995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f>56461.94</f>
        <v>56461.94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thickBot="1" x14ac:dyDescent="0.4">
      <c r="A24" s="145">
        <v>153</v>
      </c>
      <c r="B24" s="209" t="s">
        <v>62</v>
      </c>
      <c r="C24" s="120">
        <f>1214.33+1600.18+2429+1266.72+1163.94</f>
        <v>7674.17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25">
        <v>180</v>
      </c>
      <c r="B25" s="226" t="s">
        <v>117</v>
      </c>
      <c r="C25" s="116">
        <v>347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18">
        <v>152</v>
      </c>
      <c r="B26" s="227" t="s">
        <v>118</v>
      </c>
      <c r="C26" s="116">
        <v>1110.4000000000001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35">
        <v>469</v>
      </c>
      <c r="B27" s="236" t="s">
        <v>111</v>
      </c>
      <c r="C27" s="234">
        <f>347+574+383</f>
        <v>1304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13">
        <v>108</v>
      </c>
      <c r="B28" s="214" t="s">
        <v>106</v>
      </c>
      <c r="C28" s="120">
        <f>600+400</f>
        <v>1000</v>
      </c>
      <c r="D28" s="154"/>
      <c r="E28" s="109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184" t="s">
        <v>17</v>
      </c>
      <c r="B29" s="181" t="s">
        <v>85</v>
      </c>
      <c r="C29" s="124"/>
      <c r="D29" s="154">
        <f>SUM(C30:C30)</f>
        <v>0</v>
      </c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46"/>
      <c r="B30" s="115"/>
      <c r="C30" s="117"/>
      <c r="D30" s="154"/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05" t="s">
        <v>18</v>
      </c>
      <c r="B31" s="185" t="s">
        <v>86</v>
      </c>
      <c r="C31" s="117"/>
      <c r="D31" s="154">
        <f>SUM(C32:C33)</f>
        <v>0</v>
      </c>
      <c r="E31" s="109"/>
      <c r="F31" s="133"/>
      <c r="G31" s="137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19">
        <v>254</v>
      </c>
      <c r="B32" s="220" t="s">
        <v>112</v>
      </c>
      <c r="C32" s="120"/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08"/>
      <c r="B33" s="207"/>
      <c r="C33" s="120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84" t="s">
        <v>19</v>
      </c>
      <c r="B34" s="181" t="s">
        <v>87</v>
      </c>
      <c r="C34" s="155"/>
      <c r="D34" s="154">
        <f>+C35+C36</f>
        <v>0</v>
      </c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s="139" customFormat="1" ht="24.75" customHeight="1" x14ac:dyDescent="0.35">
      <c r="A35" s="147"/>
      <c r="B35" s="115"/>
      <c r="C35" s="116"/>
      <c r="D35" s="154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48"/>
      <c r="B36" s="114"/>
      <c r="C36" s="120"/>
      <c r="D36" s="155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66"/>
      <c r="B37" s="113"/>
      <c r="C37" s="155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84" t="s">
        <v>20</v>
      </c>
      <c r="B38" s="181" t="s">
        <v>69</v>
      </c>
      <c r="C38" s="117"/>
      <c r="D38" s="156">
        <f>SUM(C39:C41)</f>
        <v>0</v>
      </c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216">
        <v>686</v>
      </c>
      <c r="B39" s="115" t="s">
        <v>113</v>
      </c>
      <c r="C39" s="116"/>
      <c r="D39" s="156"/>
      <c r="E39" s="109"/>
      <c r="F39" s="189"/>
      <c r="G39" s="189"/>
      <c r="H39" s="189"/>
      <c r="I39" s="189"/>
      <c r="J39" s="189"/>
      <c r="K39" s="189"/>
      <c r="L39" s="189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216">
        <v>901</v>
      </c>
      <c r="B40" s="115" t="s">
        <v>114</v>
      </c>
      <c r="C40" s="116"/>
      <c r="D40" s="156"/>
      <c r="E40" s="109"/>
      <c r="F40" s="189"/>
      <c r="G40" s="189"/>
      <c r="H40" s="189"/>
      <c r="I40" s="189"/>
      <c r="J40" s="189"/>
      <c r="K40" s="189"/>
      <c r="L40" s="189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16"/>
      <c r="B41" s="115"/>
      <c r="C41" s="116"/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86" t="s">
        <v>21</v>
      </c>
      <c r="B42" s="187" t="s">
        <v>22</v>
      </c>
      <c r="C42" s="116"/>
      <c r="D42" s="156">
        <f>SUM(C43:C46)</f>
        <v>535.67999999999995</v>
      </c>
      <c r="E42" s="109"/>
      <c r="F42" s="206"/>
      <c r="G42" s="190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48">
        <v>209</v>
      </c>
      <c r="B43" s="212" t="s">
        <v>110</v>
      </c>
      <c r="C43" s="116">
        <v>535.67999999999995</v>
      </c>
      <c r="D43" s="156"/>
      <c r="E43" s="109"/>
      <c r="F43" s="189"/>
      <c r="G43" s="189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D44" s="156"/>
      <c r="E44" s="109"/>
      <c r="F44" s="189"/>
      <c r="G44" s="189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23"/>
      <c r="B45" s="224"/>
      <c r="C45" s="116"/>
      <c r="D45" s="156"/>
      <c r="E45" s="109"/>
      <c r="F45" s="189"/>
      <c r="G45" s="189"/>
      <c r="H45" s="189"/>
      <c r="I45" s="189"/>
      <c r="J45" s="189"/>
      <c r="K45" s="189"/>
      <c r="L45" s="189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48"/>
      <c r="B46" s="215"/>
      <c r="C46" s="116"/>
      <c r="D46" s="156"/>
      <c r="E46" s="109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84">
        <v>2105</v>
      </c>
      <c r="B47" s="181" t="s">
        <v>23</v>
      </c>
      <c r="C47" s="120"/>
      <c r="D47" s="156">
        <f>SUM(C48:C50)</f>
        <v>1200</v>
      </c>
      <c r="E47" s="109"/>
      <c r="F47" s="20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16">
        <v>498</v>
      </c>
      <c r="B48" s="115" t="s">
        <v>115</v>
      </c>
      <c r="C48" s="116">
        <v>700</v>
      </c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32">
        <v>72</v>
      </c>
      <c r="B49" s="233" t="s">
        <v>120</v>
      </c>
      <c r="C49" s="234">
        <v>500</v>
      </c>
      <c r="D49" s="156"/>
      <c r="E49" s="109"/>
      <c r="F49" s="137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66"/>
      <c r="B50" s="113"/>
      <c r="C50" s="117"/>
      <c r="D50" s="156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184" t="s">
        <v>24</v>
      </c>
      <c r="B51" s="181" t="s">
        <v>70</v>
      </c>
      <c r="C51" s="116"/>
      <c r="D51" s="156">
        <f>SUM(C52:C53)</f>
        <v>200</v>
      </c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11">
        <v>689</v>
      </c>
      <c r="B52" s="115" t="s">
        <v>119</v>
      </c>
      <c r="C52" s="116">
        <v>200</v>
      </c>
      <c r="D52" s="156"/>
      <c r="E52" s="109"/>
      <c r="F52" s="13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D53" s="156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7"/>
      <c r="B54" s="162"/>
      <c r="C54" s="116"/>
      <c r="D54" s="156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11"/>
      <c r="B55" s="115"/>
      <c r="C55" s="117"/>
      <c r="D55" s="154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84">
        <v>1103</v>
      </c>
      <c r="B56" s="181" t="s">
        <v>27</v>
      </c>
      <c r="C56" s="124"/>
      <c r="D56" s="154">
        <f>SUM(C56:C58)</f>
        <v>0</v>
      </c>
      <c r="E56" s="11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4"/>
      <c r="B57" s="113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4"/>
      <c r="B58" s="113"/>
      <c r="C58" s="120"/>
      <c r="D58" s="154"/>
      <c r="E58" s="121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30" t="s">
        <v>100</v>
      </c>
      <c r="B59" s="231"/>
      <c r="C59" s="122"/>
      <c r="D59" s="154">
        <f>SUM(C60:C62)</f>
        <v>300</v>
      </c>
      <c r="E59" s="12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 t="s">
        <v>28</v>
      </c>
      <c r="B60" s="118" t="s">
        <v>95</v>
      </c>
      <c r="C60" s="122"/>
      <c r="D60" s="139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4" t="s">
        <v>30</v>
      </c>
      <c r="B61" s="118" t="s">
        <v>96</v>
      </c>
      <c r="C61" s="120">
        <v>300</v>
      </c>
      <c r="D61" s="154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32</v>
      </c>
      <c r="B62" s="118" t="s">
        <v>97</v>
      </c>
      <c r="C62" s="120"/>
      <c r="D62" s="157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230" t="s">
        <v>101</v>
      </c>
      <c r="B63" s="231"/>
      <c r="C63" s="120"/>
      <c r="D63" s="157">
        <f>SUM(C64:C66)</f>
        <v>5456.5999999999995</v>
      </c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34</v>
      </c>
      <c r="B64" s="118" t="s">
        <v>98</v>
      </c>
      <c r="C64" s="117">
        <v>416.4</v>
      </c>
      <c r="D64" s="157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4" t="s">
        <v>36</v>
      </c>
      <c r="B65" s="118" t="s">
        <v>99</v>
      </c>
      <c r="C65" s="124"/>
      <c r="D65" s="154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4" t="s">
        <v>40</v>
      </c>
      <c r="B66" s="118" t="s">
        <v>104</v>
      </c>
      <c r="C66" s="117">
        <f>694+799.84+988.33+711.35+644.38+508.3+694</f>
        <v>5040.2</v>
      </c>
      <c r="D66" s="157"/>
      <c r="E66" s="109"/>
      <c r="F66" s="137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230" t="s">
        <v>42</v>
      </c>
      <c r="B67" s="231"/>
      <c r="C67" s="117"/>
      <c r="D67" s="157"/>
      <c r="E67" s="125">
        <f>SUM(C68:C71)</f>
        <v>276773.46999999997</v>
      </c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3" t="s">
        <v>58</v>
      </c>
      <c r="B68" s="188" t="s">
        <v>91</v>
      </c>
      <c r="C68" s="120">
        <v>208497.29</v>
      </c>
      <c r="D68" s="157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3" t="s">
        <v>59</v>
      </c>
      <c r="B69" s="188" t="s">
        <v>92</v>
      </c>
      <c r="C69" s="196">
        <v>49693.279999999999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3" t="s">
        <v>60</v>
      </c>
      <c r="B70" s="188" t="s">
        <v>93</v>
      </c>
      <c r="C70" s="120">
        <v>258.62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3" t="s">
        <v>61</v>
      </c>
      <c r="B71" s="188" t="s">
        <v>94</v>
      </c>
      <c r="C71" s="120">
        <v>18324.28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s="139" customFormat="1" ht="24.75" customHeight="1" x14ac:dyDescent="0.35">
      <c r="A72" s="163"/>
      <c r="B72" s="126"/>
      <c r="C72" s="120"/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8" t="s">
        <v>47</v>
      </c>
      <c r="B73" s="153" t="s">
        <v>48</v>
      </c>
      <c r="C73" s="120">
        <v>7708</v>
      </c>
      <c r="D73" s="157"/>
      <c r="E73" s="127">
        <f>+C73</f>
        <v>7708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8"/>
      <c r="B74" s="153" t="s">
        <v>102</v>
      </c>
      <c r="C74" s="197">
        <v>44283.75</v>
      </c>
      <c r="D74" s="154"/>
      <c r="E74" s="127">
        <f>+C74</f>
        <v>44283.75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5"/>
      <c r="B75" s="162"/>
      <c r="C75" s="128"/>
      <c r="D75" s="154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5" t="s">
        <v>65</v>
      </c>
      <c r="B76" s="181" t="s">
        <v>88</v>
      </c>
      <c r="C76" s="124"/>
      <c r="D76" s="154">
        <f>SUM(C77:C79)</f>
        <v>0</v>
      </c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14"/>
      <c r="B77" s="210" t="s">
        <v>109</v>
      </c>
      <c r="C77" s="129"/>
      <c r="D77" s="154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49"/>
      <c r="B78" s="158"/>
      <c r="C78" s="129"/>
      <c r="D78" s="198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6"/>
      <c r="B79" s="113"/>
      <c r="C79" s="155"/>
      <c r="D79" s="198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69" t="s">
        <v>79</v>
      </c>
      <c r="B80" s="170" t="s">
        <v>80</v>
      </c>
      <c r="C80" s="117"/>
      <c r="D80" s="157">
        <f>SUM(C81:C81)</f>
        <v>0</v>
      </c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71"/>
      <c r="B81" s="172"/>
      <c r="C81" s="117"/>
      <c r="D81" s="157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8" t="s">
        <v>51</v>
      </c>
      <c r="B82" s="173" t="s">
        <v>108</v>
      </c>
      <c r="C82" s="199"/>
      <c r="D82" s="200"/>
      <c r="E82" s="130">
        <v>24.18</v>
      </c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8" t="s">
        <v>52</v>
      </c>
      <c r="B83" s="173" t="s">
        <v>107</v>
      </c>
      <c r="C83" s="201"/>
      <c r="D83" s="202"/>
      <c r="E83" s="130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thickBot="1" x14ac:dyDescent="0.4">
      <c r="A84" s="167"/>
      <c r="B84" s="150"/>
      <c r="C84" s="151"/>
      <c r="D84" s="151">
        <f>SUM(D8:D83)</f>
        <v>328789.39999999997</v>
      </c>
      <c r="E84" s="152">
        <f>SUM(E8:E83)</f>
        <v>328789.39999999997</v>
      </c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4">
      <c r="A85" s="131"/>
      <c r="B85" s="228" t="s">
        <v>105</v>
      </c>
      <c r="C85" s="229"/>
      <c r="D85" s="144">
        <f>SUM(D84-E84)</f>
        <v>0</v>
      </c>
      <c r="E85" s="132" t="s">
        <v>12</v>
      </c>
      <c r="F85" s="140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41"/>
      <c r="C86" s="142"/>
      <c r="D86" s="133"/>
      <c r="E86" s="133"/>
      <c r="F86" s="133" t="s">
        <v>12</v>
      </c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 t="s">
        <v>54</v>
      </c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43"/>
      <c r="C88" s="133"/>
      <c r="D88" s="137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 t="s">
        <v>55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 t="s">
        <v>56</v>
      </c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2018-02-12T19:51:12Z</cp:lastPrinted>
  <dcterms:created xsi:type="dcterms:W3CDTF">2015-10-03T20:49:13Z</dcterms:created>
  <dcterms:modified xsi:type="dcterms:W3CDTF">2018-02-13T17:51:06Z</dcterms:modified>
</cp:coreProperties>
</file>