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2018'!$A$1:$E$85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D63" i="63" l="1"/>
  <c r="C13" i="63"/>
  <c r="D48" i="63"/>
  <c r="D40" i="63"/>
  <c r="C24" i="63"/>
  <c r="C23" i="63"/>
  <c r="C66" i="63" l="1"/>
  <c r="C14" i="63"/>
  <c r="C9" i="63"/>
  <c r="D22" i="63" l="1"/>
  <c r="D8" i="63" l="1"/>
  <c r="D29" i="63" l="1"/>
  <c r="D59" i="63" l="1"/>
  <c r="E67" i="63" l="1"/>
  <c r="D12" i="63" l="1"/>
  <c r="D44" i="63" l="1"/>
  <c r="D36" i="63"/>
  <c r="D56" i="63" l="1"/>
  <c r="D76" i="63"/>
  <c r="D17" i="63" l="1"/>
  <c r="D80" i="63" l="1"/>
  <c r="E73" i="63" l="1"/>
  <c r="D20" i="63" l="1"/>
  <c r="D27" i="63"/>
  <c r="D32" i="63"/>
  <c r="D84" i="63" l="1"/>
  <c r="E74" i="63"/>
  <c r="E84" i="63" l="1"/>
  <c r="D85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<sst xmlns="http://schemas.openxmlformats.org/spreadsheetml/2006/main" count="174" uniqueCount="121">
  <si>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</si>
  <si>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</si>
  <si>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</si>
  <si>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</si>
  <si>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</si>
  <si>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</si>
  <si>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</si>
  <si>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</si>
  <si>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</si>
  <si>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</si>
  <si>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</si>
  <si>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</si>
  <si>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</si>
  <si>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</si>
  <si>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</si>
  <si>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</si>
  <si>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</si>
  <si>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</si>
  <si>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</si>
  <si>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</si>
  <si>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</si>
  <si>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</si>
  <si>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</si>
  <si>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</si>
  <si>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</si>
  <si>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</si>
  <si>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</si>
  <si>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</si>
  <si>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</si>
  <si>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</si>
  <si>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</si>
  <si>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</si>
  <si>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</si>
  <si>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</si>
  <si>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</si>
  <si>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</si>
  <si>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</si>
  <si>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</si>
  <si>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</si>
  <si>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</si>
  <si>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</si>
  <si>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</si>
  <si>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</si>
  <si>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</si>
  <si>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</si>
  <si>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</si>
  <si>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</si>
  <si>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</si>
  <si>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</si>
  <si>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</si>
  <si>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</si>
  <si>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</si>
  <si>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</si>
  <si>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</si>
  <si>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</si>
  <si>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</si>
  <si>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</si>
  <si>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</si>
  <si>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</si>
  <si>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</si>
  <si>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</si>
  <si>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</si>
  <si>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</si>
  <si>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</si>
  <si>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</si>
  <si>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</si>
  <si>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</si>
  <si>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</si>
  <si>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</si>
  <si>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</si>
  <si>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</si>
  <si>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</si>
  <si>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</si>
  <si>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</si>
  <si>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</si>
  <si>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</si>
  <si>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</si>
  <si>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</si>
  <si>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</si>
  <si>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</si>
  <si>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</si>
  <si>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</si>
  <si>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</si>
  <si>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</si>
  <si>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</si>
  <si>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</si>
  <si>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</si>
  <si>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</si>
  <si>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</si>
  <si>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</si>
  <si>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</si>
  <si>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</si>
  <si>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</si>
  <si>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</si>
  <si>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</si>
  <si>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</si>
  <si>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</si>
  <si>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</si>
  <si>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</si>
  <si>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</si>
  <si>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</si>
  <si>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</si>
  <si>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</si>
  <si>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</si>
  <si>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</si>
  <si>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JOSE ALFREDO JIMENEZ IBARRA</t>
  </si>
  <si>
    <t>ELABORO MARLENE OLMOS</t>
  </si>
  <si>
    <t>teylor musical instruments de mexico s de rl de cv</t>
  </si>
  <si>
    <t>POLY MATERIAL MEXICO SA DE CV</t>
  </si>
  <si>
    <t>SISTEMA  P/ EL DESARROLLO INT. DE LA FAMILIA DE B.C. (DIF)</t>
  </si>
  <si>
    <t>Caja Principal Gasolinera 26-ENERO- 2018</t>
  </si>
  <si>
    <t>Caja Principal Gasolinera 27-ENERO- 2019</t>
  </si>
  <si>
    <t>MIRIAM MURILLO OSUNA</t>
  </si>
  <si>
    <t>INSTITUTO DE LA INFRAESTRUCTURA FISICA EDUCATIVA DE BC</t>
  </si>
  <si>
    <t>MA. ADELITA DELICIA SERRANO VILLEGAS</t>
  </si>
  <si>
    <t>IVAN EZPINOZA MUNGUIA</t>
  </si>
  <si>
    <t xml:space="preserve">TRANSPORTES MAYLIN DE TECATE S DE RL DE CV </t>
  </si>
  <si>
    <t>GOBIERNO DEL ESTADO DE BAJA CALIFORNIA</t>
  </si>
  <si>
    <t>GEODE SECO S DE RL DE CV</t>
  </si>
  <si>
    <t>INGENIERIA Y CONSTRUCCIONES ELECTRICAS SA DE CV</t>
  </si>
  <si>
    <t>FALTANTES/REFLEJADO EN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</si>
</sst>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5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164" fontId="41" fillId="2" borderId="0" xfId="3" applyNumberFormat="1" applyFont="1" applyFill="1" applyBorder="1" applyAlignment="1">
      <alignment horizontal="center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44" fontId="27" fillId="0" borderId="22" xfId="7" applyNumberFormat="1" applyFont="1" applyFill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44" fontId="27" fillId="0" borderId="7" xfId="7" applyNumberFormat="1" applyFont="1" applyFill="1" applyBorder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44" fontId="26" fillId="0" borderId="2" xfId="4" applyNumberFormat="1" applyFont="1" applyFill="1" applyBorder="1"/>
    <xf numFmtId="44" fontId="26" fillId="0" borderId="5" xfId="2" applyFont="1" applyFill="1" applyBorder="1"/>
    <xf numFmtId="0" fontId="28" fillId="0" borderId="4" xfId="0" applyFont="1" applyFill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8" fillId="0" borderId="6" xfId="0" applyFont="1" applyBorder="1" applyAlignment="1">
      <alignment vertical="top"/>
    </xf>
    <xf numFmtId="0" fontId="28" fillId="0" borderId="6" xfId="0" applyFont="1" applyBorder="1"/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49" fontId="48" fillId="0" borderId="5" xfId="11" applyNumberFormat="1" applyFont="1" applyBorder="1" applyAlignment="1">
      <alignment horizontal="center" vertical="center"/>
    </xf>
    <xf numFmtId="0" fontId="49" fillId="0" borderId="5" xfId="11" applyFont="1" applyBorder="1" applyAlignment="1">
      <alignment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49" fontId="48" fillId="0" borderId="7" xfId="11" applyNumberFormat="1" applyFont="1" applyBorder="1" applyAlignment="1">
      <alignment horizontal="center" vertical="center"/>
    </xf>
    <xf numFmtId="0" fontId="2" fillId="0" borderId="5" xfId="11" applyFont="1" applyBorder="1" applyAlignment="1">
      <alignment vertical="center"/>
    </xf>
    <xf numFmtId="0" fontId="50" fillId="0" borderId="7" xfId="11" applyFont="1" applyBorder="1" applyAlignment="1">
      <alignment horizontal="center" vertical="center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0" fontId="28" fillId="2" borderId="4" xfId="0" applyFont="1" applyFill="1" applyBorder="1" applyAlignment="1">
      <alignment horizontal="center"/>
    </xf>
    <xf numFmtId="49" fontId="30" fillId="0" borderId="5" xfId="11" applyNumberFormat="1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9"/>
  <sheetViews>
    <sheetView tabSelected="1" zoomScale="80" zoomScaleNormal="80" workbookViewId="0">
      <selection activeCell="E6" sqref="E6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7">
        <v>2591</v>
      </c>
      <c r="D5" s="159" t="s">
        <v>3</v>
      </c>
      <c r="E5" s="160">
        <v>43126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161"/>
      <c r="C6" s="162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3" t="s">
        <v>4</v>
      </c>
      <c r="B7" s="194" t="s">
        <v>5</v>
      </c>
      <c r="C7" s="194" t="s">
        <v>89</v>
      </c>
      <c r="D7" s="195" t="s">
        <v>6</v>
      </c>
      <c r="E7" s="196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8" t="s">
        <v>8</v>
      </c>
      <c r="B8" s="179" t="s">
        <v>110</v>
      </c>
      <c r="C8" s="180">
        <v>10528</v>
      </c>
      <c r="D8" s="210">
        <f>SUM(C8:C11)</f>
        <v>172688</v>
      </c>
      <c r="E8" s="181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4"/>
      <c r="B9" s="179" t="s">
        <v>111</v>
      </c>
      <c r="C9" s="120">
        <f>56646.6+105513.4</f>
        <v>162160</v>
      </c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4"/>
      <c r="B10" s="179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4"/>
      <c r="B11" s="179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7" t="s">
        <v>9</v>
      </c>
      <c r="B12" s="183" t="s">
        <v>10</v>
      </c>
      <c r="C12" s="155"/>
      <c r="D12" s="211">
        <f>SUM(C13:C15)</f>
        <v>70598.990000000005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5"/>
      <c r="B13" s="176" t="s">
        <v>82</v>
      </c>
      <c r="C13" s="120">
        <f>8677.59+1845.53+13463.97-300</f>
        <v>23687.09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5"/>
      <c r="B14" s="176" t="s">
        <v>83</v>
      </c>
      <c r="C14" s="120">
        <f>17947.34+3456.22+25208.34</f>
        <v>46611.9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5" t="s">
        <v>38</v>
      </c>
      <c r="B15" s="177" t="s">
        <v>84</v>
      </c>
      <c r="C15" s="116">
        <v>300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5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7"/>
      <c r="B17" s="184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5"/>
      <c r="B18" s="175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5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6" t="s">
        <v>14</v>
      </c>
      <c r="B20" s="163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5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5">
        <v>1105</v>
      </c>
      <c r="B22" s="182" t="s">
        <v>16</v>
      </c>
      <c r="C22" s="155"/>
      <c r="D22" s="154">
        <f>SUM(C23:C26)</f>
        <v>58693.909999999996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f>421.26+421.26+800+400+987.25+987.25+400.63+300+700+700+300+700+700+300+200+250+350.01+350.01+200+400+550+500+300+500+561+336.99+250+400+300+200+350.01+250+400+250+200+300+200+250+200+250+250+200+200+350.01+500+800+500+800+300+250+200+300+93+200+200+300+300+300+300+350.01+300+250+200+250+300+250+1011+299.99+200+300+500+300+250+1000+300+200+700.02+800+900+600+1436+300+700+400+250+300+700+1795+700+800+450+600+700+800+700+800+800+800+450+300+500+800+200+600+86.39+800+500+600+500+300+300+250+450+800</f>
        <v>52487.09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145">
        <v>153</v>
      </c>
      <c r="B24" s="215" t="s">
        <v>62</v>
      </c>
      <c r="C24" s="120">
        <f>1446.02+606.06+913.95+1749.94</f>
        <v>4715.9699999999993</v>
      </c>
      <c r="D24" s="154"/>
      <c r="E24" s="109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12">
        <v>134</v>
      </c>
      <c r="B25" s="216" t="s">
        <v>109</v>
      </c>
      <c r="C25" s="116">
        <v>891.85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25">
        <v>108</v>
      </c>
      <c r="B26" s="226" t="s">
        <v>117</v>
      </c>
      <c r="C26" s="120">
        <v>599</v>
      </c>
      <c r="D26" s="154"/>
      <c r="E26" s="109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185" t="s">
        <v>17</v>
      </c>
      <c r="B27" s="182" t="s">
        <v>85</v>
      </c>
      <c r="C27" s="124"/>
      <c r="D27" s="154">
        <f>SUM(C28:C28)</f>
        <v>0</v>
      </c>
      <c r="E27" s="109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146"/>
      <c r="B28" s="115"/>
      <c r="C28" s="117"/>
      <c r="D28" s="154"/>
      <c r="E28" s="109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208" t="s">
        <v>18</v>
      </c>
      <c r="B29" s="186" t="s">
        <v>86</v>
      </c>
      <c r="C29" s="117"/>
      <c r="D29" s="154">
        <f>SUM(C30:C31)</f>
        <v>0</v>
      </c>
      <c r="E29" s="109"/>
      <c r="F29" s="133"/>
      <c r="G29" s="137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212"/>
      <c r="B30" s="213"/>
      <c r="C30" s="120"/>
      <c r="D30" s="154"/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14"/>
      <c r="B31" s="213"/>
      <c r="C31" s="120"/>
      <c r="D31" s="154"/>
      <c r="E31" s="10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185" t="s">
        <v>19</v>
      </c>
      <c r="B32" s="182" t="s">
        <v>87</v>
      </c>
      <c r="C32" s="155"/>
      <c r="D32" s="154">
        <f>+C33+C34</f>
        <v>0</v>
      </c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s="139" customFormat="1" ht="24.75" customHeight="1" x14ac:dyDescent="0.35">
      <c r="A33" s="147"/>
      <c r="B33" s="115"/>
      <c r="C33" s="116"/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148"/>
      <c r="B34" s="114"/>
      <c r="C34" s="120"/>
      <c r="D34" s="155"/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167"/>
      <c r="B35" s="113"/>
      <c r="C35" s="155"/>
      <c r="D35" s="155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85" t="s">
        <v>20</v>
      </c>
      <c r="B36" s="182" t="s">
        <v>69</v>
      </c>
      <c r="C36" s="117"/>
      <c r="D36" s="156">
        <f>SUM(C37:C39)</f>
        <v>0</v>
      </c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48"/>
      <c r="B37" s="114"/>
      <c r="C37" s="116"/>
      <c r="D37" s="156"/>
      <c r="E37" s="109"/>
      <c r="F37" s="190"/>
      <c r="G37" s="190"/>
      <c r="H37" s="190"/>
      <c r="I37" s="190"/>
      <c r="J37" s="190"/>
      <c r="K37" s="190"/>
      <c r="L37" s="190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48"/>
      <c r="B38" s="114"/>
      <c r="C38" s="116"/>
      <c r="D38" s="156"/>
      <c r="E38" s="109"/>
      <c r="F38" s="190"/>
      <c r="G38" s="190"/>
      <c r="H38" s="190"/>
      <c r="I38" s="190"/>
      <c r="J38" s="190"/>
      <c r="K38" s="190"/>
      <c r="L38" s="190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48"/>
      <c r="B39" s="114"/>
      <c r="C39" s="116"/>
      <c r="D39" s="156"/>
      <c r="E39" s="109"/>
      <c r="F39" s="190"/>
      <c r="G39" s="190"/>
      <c r="H39" s="190"/>
      <c r="I39" s="190"/>
      <c r="J39" s="190"/>
      <c r="K39" s="190"/>
      <c r="L39" s="190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187" t="s">
        <v>21</v>
      </c>
      <c r="B40" s="188" t="s">
        <v>22</v>
      </c>
      <c r="C40" s="116"/>
      <c r="D40" s="156">
        <f>SUM(C41:C43)</f>
        <v>2978.29</v>
      </c>
      <c r="E40" s="109"/>
      <c r="F40" s="209"/>
      <c r="G40" s="191"/>
      <c r="H40" s="190"/>
      <c r="I40" s="190"/>
      <c r="J40" s="190"/>
      <c r="K40" s="190"/>
      <c r="L40" s="190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148">
        <v>158</v>
      </c>
      <c r="B41" s="228" t="s">
        <v>116</v>
      </c>
      <c r="C41" s="116">
        <v>1350.02</v>
      </c>
      <c r="D41" s="156"/>
      <c r="E41" s="109"/>
      <c r="F41" s="190"/>
      <c r="G41" s="190"/>
      <c r="H41" s="190"/>
      <c r="I41" s="190"/>
      <c r="J41" s="190"/>
      <c r="K41" s="190"/>
      <c r="L41" s="190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48">
        <v>209</v>
      </c>
      <c r="B42" s="221" t="s">
        <v>119</v>
      </c>
      <c r="C42" s="116">
        <v>1117.97</v>
      </c>
      <c r="D42" s="156"/>
      <c r="E42" s="109"/>
      <c r="F42" s="190"/>
      <c r="G42" s="190"/>
      <c r="H42" s="190"/>
      <c r="I42" s="190"/>
      <c r="J42" s="190"/>
      <c r="K42" s="190"/>
      <c r="L42" s="190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229">
        <v>36</v>
      </c>
      <c r="B43" s="221" t="s">
        <v>118</v>
      </c>
      <c r="C43" s="116">
        <v>510.3</v>
      </c>
      <c r="D43" s="156"/>
      <c r="E43" s="109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185">
        <v>2105</v>
      </c>
      <c r="B44" s="182" t="s">
        <v>23</v>
      </c>
      <c r="C44" s="120"/>
      <c r="D44" s="156">
        <f>SUM(C45:C47)</f>
        <v>100</v>
      </c>
      <c r="E44" s="109"/>
      <c r="F44" s="205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30">
        <v>700</v>
      </c>
      <c r="B45" s="115" t="s">
        <v>113</v>
      </c>
      <c r="C45" s="116">
        <v>100</v>
      </c>
      <c r="D45" s="156"/>
      <c r="E45" s="109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227"/>
      <c r="B46" s="115"/>
      <c r="C46" s="116"/>
      <c r="D46" s="156"/>
      <c r="E46" s="109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67"/>
      <c r="B47" s="113"/>
      <c r="C47" s="117"/>
      <c r="D47" s="156"/>
      <c r="E47" s="109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185" t="s">
        <v>24</v>
      </c>
      <c r="B48" s="182" t="s">
        <v>70</v>
      </c>
      <c r="C48" s="116"/>
      <c r="D48" s="156">
        <f>SUM(C49:C53)</f>
        <v>4100</v>
      </c>
      <c r="E48" s="109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18">
        <v>689</v>
      </c>
      <c r="B49" s="115" t="s">
        <v>105</v>
      </c>
      <c r="C49" s="206">
        <v>1000</v>
      </c>
      <c r="D49" s="156"/>
      <c r="E49" s="109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227">
        <v>451</v>
      </c>
      <c r="B50" s="115" t="s">
        <v>107</v>
      </c>
      <c r="C50" s="192">
        <v>1300</v>
      </c>
      <c r="D50" s="156"/>
      <c r="E50" s="109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219">
        <v>498</v>
      </c>
      <c r="B51" s="220" t="s">
        <v>108</v>
      </c>
      <c r="C51" s="117">
        <v>700</v>
      </c>
      <c r="D51" s="154"/>
      <c r="E51" s="109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18">
        <v>878</v>
      </c>
      <c r="B52" s="115" t="s">
        <v>112</v>
      </c>
      <c r="C52" s="117">
        <v>800</v>
      </c>
      <c r="D52" s="154"/>
      <c r="E52" s="109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18">
        <v>901</v>
      </c>
      <c r="B53" s="115" t="s">
        <v>114</v>
      </c>
      <c r="C53" s="117">
        <v>300</v>
      </c>
      <c r="D53" s="154"/>
      <c r="E53" s="109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24"/>
      <c r="B54" s="223"/>
      <c r="C54" s="117"/>
      <c r="D54" s="154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22"/>
      <c r="B55" s="220"/>
      <c r="C55" s="117"/>
      <c r="D55" s="154"/>
      <c r="E55" s="10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85">
        <v>1103</v>
      </c>
      <c r="B56" s="182" t="s">
        <v>27</v>
      </c>
      <c r="C56" s="124"/>
      <c r="D56" s="154">
        <f>SUM(C56:C58)</f>
        <v>0</v>
      </c>
      <c r="E56" s="11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5"/>
      <c r="B57" s="113"/>
      <c r="C57" s="120"/>
      <c r="D57" s="154"/>
      <c r="E57" s="121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65"/>
      <c r="B58" s="113"/>
      <c r="C58" s="120"/>
      <c r="D58" s="154"/>
      <c r="E58" s="121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233" t="s">
        <v>100</v>
      </c>
      <c r="B59" s="234"/>
      <c r="C59" s="122"/>
      <c r="D59" s="154">
        <f>SUM(C60:C62)</f>
        <v>0</v>
      </c>
      <c r="E59" s="12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5" t="s">
        <v>28</v>
      </c>
      <c r="B60" s="118" t="s">
        <v>95</v>
      </c>
      <c r="C60" s="122"/>
      <c r="D60" s="139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5" t="s">
        <v>30</v>
      </c>
      <c r="B61" s="118" t="s">
        <v>96</v>
      </c>
      <c r="C61" s="120"/>
      <c r="D61" s="154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5" t="s">
        <v>32</v>
      </c>
      <c r="B62" s="118" t="s">
        <v>97</v>
      </c>
      <c r="C62" s="120"/>
      <c r="D62" s="157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233" t="s">
        <v>101</v>
      </c>
      <c r="B63" s="234"/>
      <c r="C63" s="120"/>
      <c r="D63" s="157">
        <f>SUM(C64:C66)</f>
        <v>5265.58</v>
      </c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5" t="s">
        <v>34</v>
      </c>
      <c r="B64" s="118" t="s">
        <v>98</v>
      </c>
      <c r="C64" s="117">
        <v>580</v>
      </c>
      <c r="D64" s="157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5" t="s">
        <v>36</v>
      </c>
      <c r="B65" s="118" t="s">
        <v>99</v>
      </c>
      <c r="C65" s="124"/>
      <c r="D65" s="154"/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5" t="s">
        <v>40</v>
      </c>
      <c r="B66" s="118" t="s">
        <v>104</v>
      </c>
      <c r="C66" s="117">
        <f>680.4+510.3+1162.65+718+593.12+421.25+599.86</f>
        <v>4685.58</v>
      </c>
      <c r="D66" s="157"/>
      <c r="E66" s="109"/>
      <c r="F66" s="137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233" t="s">
        <v>42</v>
      </c>
      <c r="B67" s="234"/>
      <c r="C67" s="117"/>
      <c r="D67" s="157"/>
      <c r="E67" s="125">
        <f>SUM(C68:C71)</f>
        <v>265476.37</v>
      </c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4" t="s">
        <v>58</v>
      </c>
      <c r="B68" s="189" t="s">
        <v>91</v>
      </c>
      <c r="C68" s="120">
        <v>204805.03</v>
      </c>
      <c r="D68" s="157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4" t="s">
        <v>59</v>
      </c>
      <c r="B69" s="189" t="s">
        <v>92</v>
      </c>
      <c r="C69" s="198">
        <v>42235.93</v>
      </c>
      <c r="D69" s="156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4" t="s">
        <v>60</v>
      </c>
      <c r="B70" s="189" t="s">
        <v>93</v>
      </c>
      <c r="C70" s="120">
        <v>573.30999999999995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s="139" customFormat="1" ht="24.75" customHeight="1" x14ac:dyDescent="0.35">
      <c r="A71" s="164" t="s">
        <v>61</v>
      </c>
      <c r="B71" s="189" t="s">
        <v>94</v>
      </c>
      <c r="C71" s="120">
        <v>17862.099999999999</v>
      </c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s="139" customFormat="1" ht="24.75" customHeight="1" x14ac:dyDescent="0.35">
      <c r="A72" s="164"/>
      <c r="B72" s="126"/>
      <c r="C72" s="120"/>
      <c r="D72" s="156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9" t="s">
        <v>47</v>
      </c>
      <c r="B73" s="153" t="s">
        <v>48</v>
      </c>
      <c r="C73" s="120">
        <v>7546.51</v>
      </c>
      <c r="D73" s="157"/>
      <c r="E73" s="127">
        <f>+C73</f>
        <v>7546.51</v>
      </c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9"/>
      <c r="B74" s="153" t="s">
        <v>102</v>
      </c>
      <c r="C74" s="199">
        <v>42476.22</v>
      </c>
      <c r="D74" s="154"/>
      <c r="E74" s="127">
        <f>+C74</f>
        <v>42476.22</v>
      </c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6"/>
      <c r="B75" s="163"/>
      <c r="C75" s="128"/>
      <c r="D75" s="154"/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6" t="s">
        <v>65</v>
      </c>
      <c r="B76" s="182" t="s">
        <v>88</v>
      </c>
      <c r="C76" s="124"/>
      <c r="D76" s="154">
        <f>SUM(C77:C79)</f>
        <v>1052.54</v>
      </c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14"/>
      <c r="B77" s="217" t="s">
        <v>115</v>
      </c>
      <c r="C77" s="129">
        <v>1052.54</v>
      </c>
      <c r="D77" s="154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49"/>
      <c r="B78" s="158"/>
      <c r="C78" s="129"/>
      <c r="D78" s="200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67"/>
      <c r="B79" s="113"/>
      <c r="C79" s="155"/>
      <c r="D79" s="200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70" t="s">
        <v>79</v>
      </c>
      <c r="B80" s="171" t="s">
        <v>80</v>
      </c>
      <c r="C80" s="117"/>
      <c r="D80" s="157">
        <f>SUM(C81:C81)</f>
        <v>0</v>
      </c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72"/>
      <c r="B81" s="173"/>
      <c r="C81" s="117"/>
      <c r="D81" s="157"/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9" t="s">
        <v>51</v>
      </c>
      <c r="B82" s="174" t="s">
        <v>57</v>
      </c>
      <c r="C82" s="201"/>
      <c r="D82" s="202"/>
      <c r="E82" s="130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69" t="s">
        <v>52</v>
      </c>
      <c r="B83" s="174" t="s">
        <v>120</v>
      </c>
      <c r="C83" s="203"/>
      <c r="D83" s="204">
        <v>21.79</v>
      </c>
      <c r="E83" s="130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thickBot="1" x14ac:dyDescent="0.4">
      <c r="A84" s="168"/>
      <c r="B84" s="150"/>
      <c r="C84" s="151"/>
      <c r="D84" s="151">
        <f>SUM(D8:D83)</f>
        <v>315499.09999999992</v>
      </c>
      <c r="E84" s="152">
        <f>SUM(E8:E83)</f>
        <v>315499.09999999998</v>
      </c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4">
      <c r="A85" s="131"/>
      <c r="B85" s="231" t="s">
        <v>106</v>
      </c>
      <c r="C85" s="232"/>
      <c r="D85" s="144">
        <f>SUM(D84-E84)</f>
        <v>-5.8207660913467407E-11</v>
      </c>
      <c r="E85" s="132" t="s">
        <v>12</v>
      </c>
      <c r="F85" s="140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41"/>
      <c r="C86" s="142"/>
      <c r="D86" s="133"/>
      <c r="E86" s="133"/>
      <c r="F86" s="133" t="s">
        <v>12</v>
      </c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33"/>
      <c r="C87" s="133"/>
      <c r="D87" s="133"/>
      <c r="E87" s="133" t="s">
        <v>54</v>
      </c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4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 t="s">
        <v>55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 t="s">
        <v>56</v>
      </c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</sheetData>
  <protectedRanges>
    <protectedRange sqref="A50" name="NUM BONO_7_1_1_1_2_1_2"/>
    <protectedRange sqref="B50" name="CLIENTE_3_2_1_1_2_1_2"/>
  </protectedRanges>
  <mergeCells count="7">
    <mergeCell ref="A1:E1"/>
    <mergeCell ref="A2:E2"/>
    <mergeCell ref="A3:E3"/>
    <mergeCell ref="B85:C85"/>
    <mergeCell ref="A59:B59"/>
    <mergeCell ref="A63:B63"/>
    <mergeCell ref="A67:B67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2018-01-29T20:26:27Z</cp:lastPrinted>
  <dcterms:created xsi:type="dcterms:W3CDTF">2015-10-03T20:49:13Z</dcterms:created>
  <dcterms:modified xsi:type="dcterms:W3CDTF">2018-02-01T02:17:05Z</dcterms:modified>
</cp:coreProperties>
</file>