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'9627'!$A$1:$E$95</definedName>
  </definedNames>
  <calcPr calcId="171027"/>
</workbook>
</file>

<file path=xl/calcChain.xml><?xml version="1.0" encoding="utf-8"?>
<calcChain xmlns="http://schemas.openxmlformats.org/spreadsheetml/2006/main">
  <c r="C8" i="101" l="1"/>
  <c r="C87" i="101" l="1"/>
  <c r="C86" i="101"/>
  <c r="C84" i="101"/>
  <c r="C82" i="101"/>
  <c r="C81" i="101"/>
  <c r="C22" i="101" l="1"/>
  <c r="C28" i="101"/>
  <c r="C23" i="101"/>
  <c r="C51" i="101"/>
  <c r="C78" i="101"/>
  <c r="C76" i="101"/>
  <c r="C12" i="101"/>
  <c r="C11" i="101"/>
  <c r="D75" i="101" l="1"/>
  <c r="D71" i="101"/>
  <c r="D57" i="101"/>
  <c r="D21" i="101"/>
  <c r="D61" i="101" l="1"/>
  <c r="D7" i="101" l="1"/>
  <c r="D49" i="101" l="1"/>
  <c r="D53" i="101" l="1"/>
  <c r="D36" i="101" l="1"/>
  <c r="D10" i="101" l="1"/>
  <c r="K45" i="101" l="1"/>
  <c r="E81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6" i="101" l="1"/>
  <c r="D14" i="101" l="1"/>
  <c r="D89" i="101" l="1"/>
  <c r="D32" i="101" l="1"/>
  <c r="D29" i="101" l="1"/>
  <c r="E87" i="101" l="1"/>
  <c r="E94" i="101" s="1"/>
  <c r="D44" i="101"/>
  <c r="D40" i="101"/>
  <c r="C46" i="102" l="1"/>
  <c r="D18" i="101" l="1"/>
  <c r="D94" i="101" s="1"/>
  <c r="D95" i="101" l="1"/>
</calcChain>
</file>

<file path=xl/sharedStrings.xml><?xml version="1.0" encoding="utf-8"?>
<sst xmlns="http://schemas.openxmlformats.org/spreadsheetml/2006/main" count="225" uniqueCount="117">
  <si>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</si>
  <si>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</si>
  <si>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</si>
  <si>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</si>
  <si>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</si>
  <si>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</si>
  <si>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</si>
  <si>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</si>
  <si>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</si>
  <si>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</si>
  <si>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</si>
  <si>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</si>
  <si>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</si>
  <si>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</si>
  <si>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</si>
  <si>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</si>
  <si>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</si>
  <si>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</si>
  <si>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</si>
  <si>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</si>
  <si>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</si>
  <si>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</si>
  <si>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</si>
  <si>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</si>
  <si>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</si>
  <si>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</si>
  <si>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</si>
  <si>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</si>
  <si>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</si>
  <si>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</si>
  <si>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</si>
  <si>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</si>
  <si>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</si>
  <si>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</si>
  <si>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</si>
  <si>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</si>
  <si>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</si>
  <si>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</si>
  <si>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</si>
  <si>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</si>
  <si>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</si>
  <si>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</si>
  <si>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</si>
  <si>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</si>
  <si>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</si>
  <si>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</si>
  <si>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</si>
  <si>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</si>
  <si>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</si>
  <si>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</si>
  <si>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</si>
  <si>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</si>
  <si>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</si>
  <si>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</si>
  <si>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</si>
  <si>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</si>
  <si>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</si>
  <si>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</si>
  <si>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</si>
  <si>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</si>
  <si>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</si>
  <si>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</si>
  <si>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</si>
  <si>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</si>
  <si>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</si>
  <si>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</si>
  <si>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</si>
  <si>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</si>
  <si>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</si>
  <si>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</si>
  <si>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</si>
  <si>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</si>
  <si>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</si>
  <si>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</si>
  <si>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</si>
  <si>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</si>
  <si>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</si>
  <si>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</si>
  <si>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</si>
  <si>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</si>
  <si>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</si>
  <si>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</si>
  <si>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</si>
  <si>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</si>
  <si>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</si>
  <si>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</si>
  <si>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</si>
  <si>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</si>
  <si>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</si>
  <si>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</si>
  <si>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</si>
  <si>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</si>
  <si>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</si>
  <si>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</si>
  <si>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</si>
  <si>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</si>
  <si>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</si>
  <si>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</si>
  <si>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</si>
  <si>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</si>
  <si>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</si>
  <si>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</si>
  <si>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</si>
  <si>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</si>
  <si>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</si>
  <si>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</si>
  <si>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Caja Principal Gasolinera 23-FEBRERO -2018</t>
  </si>
  <si>
    <t>XMA INGENIERIA Y CONSTRUCCION SA DE CV</t>
  </si>
  <si>
    <t>CARMEN HERMELINDA MONTOYA MASCAREÑO</t>
  </si>
  <si>
    <t>FALTANTE /</t>
  </si>
  <si>
    <t>MAQUINARIA DE OCCIDENTE Y SERVICIOS INDUSTRIALES, S.A. DE C.V.</t>
  </si>
  <si>
    <t>EQUIPOS Y PRODUCTOS QUIMICOS DEL NOROESTE SA DE CV</t>
  </si>
  <si>
    <t>LGS AUTRANSPORTES GRUAS ASISTENCIA VIAL Y PAGOS DIRECTOS, S. DE R.L. DE C.V.</t>
  </si>
  <si>
    <t>ADCO SA DE CV</t>
  </si>
  <si>
    <t>INSTITUTO MEXICANO DEL SEGURO SOCIAL</t>
  </si>
  <si>
    <t>LUMER SA DE CV</t>
  </si>
  <si>
    <t>teylor musical instruments de mexico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</si>
</sst>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24" fillId="0" borderId="4" xfId="0" applyFont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44" fontId="20" fillId="0" borderId="11" xfId="0" applyNumberFormat="1" applyFont="1" applyFill="1" applyBorder="1" applyAlignment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20" fillId="0" borderId="15" xfId="0" applyFont="1" applyFill="1" applyBorder="1" applyAlignment="1">
      <alignment horizontal="left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9" xfId="0" applyFont="1" applyFill="1" applyBorder="1" applyAlignment="1">
      <alignment horizontal="center"/>
    </xf>
    <xf numFmtId="0" fontId="16" fillId="0" borderId="7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49" fontId="22" fillId="0" borderId="5" xfId="8" applyNumberFormat="1" applyFont="1" applyBorder="1" applyAlignment="1">
      <alignment horizontal="center"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1"/>
  <sheetViews>
    <sheetView tabSelected="1" zoomScale="80" zoomScaleNormal="80" workbookViewId="0">
      <selection activeCell="A58" sqref="A58:B60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80"/>
      <c r="C1" s="280"/>
      <c r="D1" s="280"/>
      <c r="E1" s="281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3">
        <v>43154</v>
      </c>
      <c r="F4" s="49"/>
      <c r="G4" s="49"/>
    </row>
    <row r="5" spans="1:7" ht="21.95" customHeight="1" x14ac:dyDescent="0.35">
      <c r="A5" s="250"/>
      <c r="B5" s="258"/>
      <c r="C5" s="251"/>
      <c r="D5" s="252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184800.11</v>
      </c>
      <c r="E7" s="172"/>
      <c r="F7" s="91"/>
      <c r="G7" s="90"/>
    </row>
    <row r="8" spans="1:7" ht="21.95" customHeight="1" x14ac:dyDescent="0.35">
      <c r="A8" s="93"/>
      <c r="B8" s="108" t="s">
        <v>106</v>
      </c>
      <c r="C8" s="170">
        <f>182711.11+2089</f>
        <v>184800.11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68156.399999999994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100+834.2+5467.3+9845.5</f>
        <v>16247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35048+12634.2+1244.3+2982.9</f>
        <v>51909.4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13004.440000000002</v>
      </c>
      <c r="E21" s="184"/>
      <c r="F21" s="90"/>
      <c r="G21" s="90"/>
    </row>
    <row r="22" spans="1:7" ht="21.95" customHeight="1" x14ac:dyDescent="0.35">
      <c r="A22" s="120">
        <v>135</v>
      </c>
      <c r="B22" s="265" t="s">
        <v>102</v>
      </c>
      <c r="C22" s="267">
        <f>800+800+800+300+800+700</f>
        <v>4200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6" t="s">
        <v>88</v>
      </c>
      <c r="C23" s="267">
        <f>261.45+2440.21+950.11</f>
        <v>3651.77</v>
      </c>
      <c r="D23" s="195"/>
      <c r="E23" s="184"/>
      <c r="F23" s="90"/>
      <c r="G23" s="90"/>
    </row>
    <row r="24" spans="1:7" ht="21.95" customHeight="1" x14ac:dyDescent="0.35">
      <c r="A24" s="120">
        <v>120</v>
      </c>
      <c r="B24" s="259" t="s">
        <v>111</v>
      </c>
      <c r="C24" s="267">
        <v>1496.54</v>
      </c>
      <c r="D24" s="195"/>
      <c r="E24" s="184"/>
      <c r="F24" s="90"/>
      <c r="G24" s="90"/>
    </row>
    <row r="25" spans="1:7" ht="21.95" customHeight="1" thickBot="1" x14ac:dyDescent="0.4">
      <c r="A25" s="123">
        <v>335</v>
      </c>
      <c r="B25" s="274" t="s">
        <v>112</v>
      </c>
      <c r="C25" s="267">
        <v>1125.3800000000001</v>
      </c>
      <c r="D25" s="195"/>
      <c r="E25" s="184"/>
      <c r="F25" s="90"/>
      <c r="G25" s="90"/>
    </row>
    <row r="26" spans="1:7" ht="21.95" customHeight="1" x14ac:dyDescent="0.35">
      <c r="A26" s="275">
        <v>180</v>
      </c>
      <c r="B26" s="276" t="s">
        <v>113</v>
      </c>
      <c r="C26" s="267">
        <v>348.59</v>
      </c>
      <c r="D26" s="195"/>
      <c r="E26" s="184"/>
      <c r="F26" s="90"/>
      <c r="G26" s="90"/>
    </row>
    <row r="27" spans="1:7" ht="21.95" customHeight="1" x14ac:dyDescent="0.35">
      <c r="A27" s="119"/>
      <c r="B27" s="266"/>
      <c r="C27" s="267"/>
      <c r="D27" s="195"/>
      <c r="E27" s="184"/>
      <c r="F27" s="90"/>
      <c r="G27" s="90"/>
    </row>
    <row r="28" spans="1:7" ht="21.95" customHeight="1" x14ac:dyDescent="0.35">
      <c r="A28" s="122">
        <v>108</v>
      </c>
      <c r="B28" s="150" t="s">
        <v>85</v>
      </c>
      <c r="C28" s="267">
        <f>564+575+445+338+260.16</f>
        <v>2182.16</v>
      </c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2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2024.74</v>
      </c>
      <c r="E36" s="175"/>
      <c r="F36" s="49"/>
      <c r="G36" s="49"/>
    </row>
    <row r="37" spans="1:11" ht="21.95" customHeight="1" x14ac:dyDescent="0.35">
      <c r="A37" s="132">
        <v>231</v>
      </c>
      <c r="B37" s="268" t="s">
        <v>104</v>
      </c>
      <c r="C37" s="182">
        <v>1100.1600000000001</v>
      </c>
      <c r="D37" s="191"/>
      <c r="E37" s="178"/>
      <c r="F37" s="49"/>
      <c r="G37" s="90"/>
    </row>
    <row r="38" spans="1:11" ht="21.95" customHeight="1" x14ac:dyDescent="0.35">
      <c r="A38" s="123">
        <v>343</v>
      </c>
      <c r="B38" s="274" t="s">
        <v>110</v>
      </c>
      <c r="C38" s="182">
        <v>423.57</v>
      </c>
      <c r="D38" s="191"/>
      <c r="E38" s="178"/>
      <c r="F38" s="49"/>
      <c r="G38" s="49"/>
    </row>
    <row r="39" spans="1:11" ht="21.95" customHeight="1" x14ac:dyDescent="0.35">
      <c r="A39" s="255">
        <v>303</v>
      </c>
      <c r="B39" s="256" t="s">
        <v>114</v>
      </c>
      <c r="C39" s="182">
        <v>501.01</v>
      </c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5"/>
      <c r="D41" s="202"/>
      <c r="E41" s="204"/>
      <c r="F41" s="49"/>
      <c r="G41" s="49"/>
    </row>
    <row r="42" spans="1:11" ht="21.95" customHeight="1" x14ac:dyDescent="0.35">
      <c r="A42" s="238"/>
      <c r="B42" s="135"/>
      <c r="C42" s="245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345.78</v>
      </c>
      <c r="E44" s="178"/>
      <c r="F44" s="49"/>
      <c r="G44" s="49"/>
    </row>
    <row r="45" spans="1:11" ht="21.95" customHeight="1" x14ac:dyDescent="0.35">
      <c r="A45" s="277">
        <v>146</v>
      </c>
      <c r="B45" s="278" t="s">
        <v>115</v>
      </c>
      <c r="C45" s="205">
        <v>345.78</v>
      </c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2179.54</v>
      </c>
      <c r="E49" s="207"/>
      <c r="F49" s="90"/>
      <c r="G49" s="49"/>
    </row>
    <row r="50" spans="1:7" ht="21.95" customHeight="1" x14ac:dyDescent="0.35">
      <c r="A50" s="132">
        <v>85</v>
      </c>
      <c r="B50" s="261" t="s">
        <v>108</v>
      </c>
      <c r="C50" s="212"/>
      <c r="D50" s="213"/>
      <c r="E50" s="207"/>
      <c r="F50" s="90"/>
      <c r="G50" s="49"/>
    </row>
    <row r="51" spans="1:7" ht="21.95" customHeight="1" x14ac:dyDescent="0.35">
      <c r="A51" s="132">
        <v>158</v>
      </c>
      <c r="B51" s="257" t="s">
        <v>93</v>
      </c>
      <c r="C51" s="183">
        <f>1045.79+1133.75</f>
        <v>2179.54</v>
      </c>
      <c r="D51" s="243"/>
      <c r="E51" s="175"/>
      <c r="F51" s="49"/>
      <c r="G51" s="49"/>
    </row>
    <row r="52" spans="1:7" ht="21.95" customHeight="1" x14ac:dyDescent="0.35">
      <c r="A52" s="141"/>
      <c r="B52" s="257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62"/>
      <c r="B54" s="135"/>
      <c r="C54" s="248"/>
      <c r="D54" s="214"/>
      <c r="E54" s="178"/>
      <c r="F54" s="49"/>
      <c r="G54" s="49"/>
    </row>
    <row r="55" spans="1:7" ht="21.95" customHeight="1" x14ac:dyDescent="0.35">
      <c r="A55" s="249"/>
      <c r="B55" s="135"/>
      <c r="C55" s="248"/>
      <c r="D55" s="214"/>
      <c r="E55" s="178"/>
      <c r="F55" s="49"/>
      <c r="G55" s="49"/>
    </row>
    <row r="56" spans="1:7" ht="21.95" customHeight="1" x14ac:dyDescent="0.35">
      <c r="A56" s="249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SUM(C58:C60)</f>
        <v>2000</v>
      </c>
      <c r="E57" s="178"/>
      <c r="F57" s="49"/>
      <c r="G57" s="49"/>
    </row>
    <row r="58" spans="1:7" ht="21.95" customHeight="1" x14ac:dyDescent="0.35">
      <c r="A58" s="279">
        <v>451</v>
      </c>
      <c r="B58" s="135" t="s">
        <v>116</v>
      </c>
      <c r="C58" s="190">
        <v>300</v>
      </c>
      <c r="D58" s="214"/>
      <c r="E58" s="178"/>
      <c r="F58" s="49"/>
      <c r="G58" s="49"/>
    </row>
    <row r="59" spans="1:7" ht="21.95" customHeight="1" x14ac:dyDescent="0.35">
      <c r="A59" s="279">
        <v>498</v>
      </c>
      <c r="B59" s="135" t="s">
        <v>105</v>
      </c>
      <c r="C59" s="190">
        <v>900</v>
      </c>
      <c r="D59" s="214"/>
      <c r="E59" s="178"/>
      <c r="F59" s="49"/>
      <c r="G59" s="49"/>
    </row>
    <row r="60" spans="1:7" ht="21.95" customHeight="1" x14ac:dyDescent="0.35">
      <c r="A60" s="238">
        <v>848</v>
      </c>
      <c r="B60" s="135" t="s">
        <v>107</v>
      </c>
      <c r="C60" s="190">
        <v>800</v>
      </c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SUM(C62:C70)</f>
        <v>0</v>
      </c>
      <c r="E61" s="220"/>
      <c r="F61" s="49"/>
      <c r="G61" s="90"/>
    </row>
    <row r="62" spans="1:7" ht="21.95" customHeight="1" x14ac:dyDescent="0.35">
      <c r="A62" s="263"/>
      <c r="B62" s="272"/>
      <c r="C62" s="269"/>
      <c r="D62" s="197"/>
      <c r="E62" s="220"/>
      <c r="F62" s="49"/>
      <c r="G62" s="90"/>
    </row>
    <row r="63" spans="1:7" ht="21.95" customHeight="1" x14ac:dyDescent="0.35">
      <c r="A63" s="108"/>
      <c r="B63" s="272"/>
      <c r="C63" s="269"/>
      <c r="D63" s="197"/>
      <c r="E63" s="220"/>
      <c r="F63" s="49"/>
      <c r="G63" s="90"/>
    </row>
    <row r="64" spans="1:7" ht="21.95" customHeight="1" x14ac:dyDescent="0.35">
      <c r="A64" s="108"/>
      <c r="B64" s="272"/>
      <c r="C64" s="269"/>
      <c r="D64" s="197"/>
      <c r="E64" s="220"/>
      <c r="F64" s="49"/>
      <c r="G64" s="90"/>
    </row>
    <row r="65" spans="1:7" ht="21.95" customHeight="1" x14ac:dyDescent="0.35">
      <c r="A65" s="108"/>
      <c r="B65" s="272"/>
      <c r="C65" s="269"/>
      <c r="D65" s="197"/>
      <c r="E65" s="220"/>
      <c r="F65" s="49"/>
      <c r="G65" s="90"/>
    </row>
    <row r="66" spans="1:7" ht="21.95" customHeight="1" x14ac:dyDescent="0.35">
      <c r="A66" s="108"/>
      <c r="B66" s="108"/>
      <c r="C66" s="264"/>
      <c r="D66" s="197"/>
      <c r="E66" s="220"/>
      <c r="F66" s="49"/>
      <c r="G66" s="90"/>
    </row>
    <row r="67" spans="1:7" ht="21.95" customHeight="1" x14ac:dyDescent="0.35">
      <c r="A67" s="108"/>
      <c r="B67" s="108"/>
      <c r="C67" s="264"/>
      <c r="D67" s="197"/>
      <c r="E67" s="220"/>
      <c r="F67" s="49"/>
      <c r="G67" s="90"/>
    </row>
    <row r="68" spans="1:7" ht="21.95" customHeight="1" x14ac:dyDescent="0.35">
      <c r="A68" s="108"/>
      <c r="B68" s="108"/>
      <c r="C68" s="264"/>
      <c r="D68" s="197"/>
      <c r="E68" s="220"/>
      <c r="F68" s="49"/>
      <c r="G68" s="90"/>
    </row>
    <row r="69" spans="1:7" ht="21.95" customHeight="1" x14ac:dyDescent="0.35">
      <c r="A69" s="263"/>
      <c r="B69" s="108"/>
      <c r="C69" s="264"/>
      <c r="D69" s="197"/>
      <c r="E69" s="220"/>
      <c r="F69" s="49"/>
      <c r="G69" s="90"/>
    </row>
    <row r="70" spans="1:7" ht="21.95" customHeight="1" x14ac:dyDescent="0.35">
      <c r="A70" s="263"/>
      <c r="B70" s="108"/>
      <c r="C70" s="264"/>
      <c r="D70" s="197"/>
      <c r="E70" s="220"/>
      <c r="F70" s="49"/>
      <c r="G70" s="90"/>
    </row>
    <row r="71" spans="1:7" s="8" customFormat="1" ht="21.95" customHeight="1" x14ac:dyDescent="0.35">
      <c r="A71" s="112"/>
      <c r="B71" s="246"/>
      <c r="C71" s="222"/>
      <c r="D71" s="177">
        <f>SUM(C72:C74)</f>
        <v>800</v>
      </c>
      <c r="E71" s="150"/>
      <c r="F71" s="49"/>
      <c r="G71" s="49"/>
    </row>
    <row r="72" spans="1:7" s="49" customFormat="1" ht="21.95" customHeight="1" x14ac:dyDescent="0.35">
      <c r="A72" s="93" t="s">
        <v>21</v>
      </c>
      <c r="B72" s="151" t="s">
        <v>78</v>
      </c>
      <c r="C72" s="183">
        <v>300</v>
      </c>
      <c r="D72" s="223"/>
      <c r="E72" s="224"/>
    </row>
    <row r="73" spans="1:7" s="49" customFormat="1" ht="21.95" customHeight="1" x14ac:dyDescent="0.35">
      <c r="A73" s="93" t="s">
        <v>20</v>
      </c>
      <c r="B73" s="151" t="s">
        <v>74</v>
      </c>
      <c r="C73" s="183">
        <v>500</v>
      </c>
      <c r="D73" s="223"/>
      <c r="E73" s="224"/>
    </row>
    <row r="74" spans="1:7" s="49" customFormat="1" ht="21.95" customHeight="1" x14ac:dyDescent="0.35">
      <c r="A74" s="93" t="s">
        <v>19</v>
      </c>
      <c r="B74" s="151" t="s">
        <v>75</v>
      </c>
      <c r="C74" s="254"/>
      <c r="D74" s="223"/>
      <c r="E74" s="224"/>
    </row>
    <row r="75" spans="1:7" s="49" customFormat="1" ht="21.95" customHeight="1" x14ac:dyDescent="0.35">
      <c r="A75" s="152"/>
      <c r="B75" s="153"/>
      <c r="C75" s="183"/>
      <c r="D75" s="260">
        <f>SUM(C76:C79)</f>
        <v>6203.86</v>
      </c>
      <c r="E75" s="224"/>
    </row>
    <row r="76" spans="1:7" s="49" customFormat="1" ht="21.95" customHeight="1" x14ac:dyDescent="0.35">
      <c r="A76" s="93" t="s">
        <v>18</v>
      </c>
      <c r="B76" s="151" t="s">
        <v>76</v>
      </c>
      <c r="C76" s="183">
        <f>600+700+100</f>
        <v>1400</v>
      </c>
      <c r="D76" s="223"/>
      <c r="E76" s="224"/>
    </row>
    <row r="77" spans="1:7" ht="21.95" customHeight="1" x14ac:dyDescent="0.35">
      <c r="A77" s="154" t="s">
        <v>50</v>
      </c>
      <c r="B77" s="116" t="s">
        <v>77</v>
      </c>
      <c r="C77" s="225"/>
      <c r="D77" s="226"/>
      <c r="E77" s="178"/>
      <c r="F77" s="49"/>
      <c r="G77" s="49"/>
    </row>
    <row r="78" spans="1:7" ht="21.95" customHeight="1" x14ac:dyDescent="0.35">
      <c r="A78" s="93" t="s">
        <v>17</v>
      </c>
      <c r="B78" s="155" t="s">
        <v>16</v>
      </c>
      <c r="C78" s="183">
        <f>1295.4+488.04+919.5+901.91+1199.01</f>
        <v>4803.8599999999997</v>
      </c>
      <c r="D78" s="226"/>
      <c r="E78" s="178"/>
      <c r="F78" s="49"/>
      <c r="G78" s="49"/>
    </row>
    <row r="79" spans="1:7" ht="21.95" customHeight="1" x14ac:dyDescent="0.35">
      <c r="A79" s="93"/>
      <c r="B79" s="151"/>
      <c r="C79" s="181"/>
      <c r="D79" s="226"/>
      <c r="E79" s="178"/>
      <c r="F79" s="49"/>
      <c r="G79" s="49"/>
    </row>
    <row r="80" spans="1:7" ht="21.95" customHeight="1" x14ac:dyDescent="0.35">
      <c r="A80" s="112" t="s">
        <v>0</v>
      </c>
      <c r="B80" s="113" t="s">
        <v>15</v>
      </c>
      <c r="C80" s="185"/>
      <c r="D80" s="226"/>
      <c r="E80" s="178"/>
      <c r="F80" s="49"/>
      <c r="G80" s="49"/>
    </row>
    <row r="81" spans="1:7" ht="21.95" customHeight="1" x14ac:dyDescent="0.35">
      <c r="A81" s="93" t="s">
        <v>14</v>
      </c>
      <c r="B81" s="151" t="s">
        <v>13</v>
      </c>
      <c r="C81" s="146">
        <f>109959.81+83054.17</f>
        <v>193013.97999999998</v>
      </c>
      <c r="D81" s="226"/>
      <c r="E81" s="220">
        <f>SUM(C81:C84)</f>
        <v>235362.75</v>
      </c>
      <c r="F81" s="49"/>
      <c r="G81" s="49"/>
    </row>
    <row r="82" spans="1:7" ht="21.95" customHeight="1" x14ac:dyDescent="0.35">
      <c r="A82" s="93" t="s">
        <v>12</v>
      </c>
      <c r="B82" s="116" t="s">
        <v>11</v>
      </c>
      <c r="C82" s="146">
        <f>19042.48+7984.62</f>
        <v>27027.1</v>
      </c>
      <c r="D82" s="226"/>
      <c r="E82" s="227"/>
      <c r="F82" s="90"/>
      <c r="G82" s="49"/>
    </row>
    <row r="83" spans="1:7" s="8" customFormat="1" ht="21.95" customHeight="1" x14ac:dyDescent="0.35">
      <c r="A83" s="156" t="s">
        <v>10</v>
      </c>
      <c r="B83" s="155" t="s">
        <v>9</v>
      </c>
      <c r="C83" s="146">
        <v>86.2</v>
      </c>
      <c r="D83" s="226"/>
      <c r="E83" s="178"/>
      <c r="F83" s="49"/>
      <c r="G83" s="49"/>
    </row>
    <row r="84" spans="1:7" ht="21.95" customHeight="1" x14ac:dyDescent="0.35">
      <c r="A84" s="93" t="s">
        <v>8</v>
      </c>
      <c r="B84" s="151" t="s">
        <v>7</v>
      </c>
      <c r="C84" s="146">
        <f>13514.61+1720.86</f>
        <v>15235.470000000001</v>
      </c>
      <c r="D84" s="174"/>
      <c r="E84" s="178"/>
      <c r="F84" s="49"/>
      <c r="G84" s="49"/>
    </row>
    <row r="85" spans="1:7" ht="21.95" customHeight="1" x14ac:dyDescent="0.35">
      <c r="A85" s="156"/>
      <c r="B85" s="116"/>
      <c r="C85" s="146"/>
      <c r="D85" s="174"/>
      <c r="E85" s="178"/>
      <c r="F85" s="49"/>
      <c r="G85" s="90"/>
    </row>
    <row r="86" spans="1:7" s="8" customFormat="1" ht="21.95" customHeight="1" x14ac:dyDescent="0.35">
      <c r="A86" s="126" t="s">
        <v>6</v>
      </c>
      <c r="B86" s="113" t="s">
        <v>5</v>
      </c>
      <c r="C86" s="146">
        <f>3911.07+2574.86</f>
        <v>6485.93</v>
      </c>
      <c r="D86" s="174"/>
      <c r="E86" s="228">
        <f>SUM(C86)</f>
        <v>6485.93</v>
      </c>
      <c r="F86" s="49"/>
      <c r="G86" s="49"/>
    </row>
    <row r="87" spans="1:7" ht="21.95" customHeight="1" x14ac:dyDescent="0.35">
      <c r="A87" s="112" t="s">
        <v>4</v>
      </c>
      <c r="B87" s="113" t="s">
        <v>3</v>
      </c>
      <c r="C87" s="157">
        <f>22816.5+14841.54</f>
        <v>37658.04</v>
      </c>
      <c r="D87" s="174"/>
      <c r="E87" s="228">
        <f>SUM(C87)</f>
        <v>37658.04</v>
      </c>
      <c r="F87" s="49"/>
      <c r="G87" s="49"/>
    </row>
    <row r="88" spans="1:7" ht="21.95" customHeight="1" x14ac:dyDescent="0.35">
      <c r="A88" s="156"/>
      <c r="B88" s="115"/>
      <c r="C88" s="157"/>
      <c r="D88" s="226"/>
      <c r="E88" s="220"/>
      <c r="F88" s="49"/>
      <c r="G88" s="49"/>
    </row>
    <row r="89" spans="1:7" ht="21.95" customHeight="1" x14ac:dyDescent="0.35">
      <c r="A89" s="112">
        <v>6001</v>
      </c>
      <c r="B89" s="113" t="s">
        <v>2</v>
      </c>
      <c r="C89" s="146"/>
      <c r="D89" s="177">
        <f>SUM(C90:C91)</f>
        <v>0</v>
      </c>
      <c r="E89" s="220"/>
      <c r="F89" s="49"/>
      <c r="G89" s="49"/>
    </row>
    <row r="90" spans="1:7" ht="21.95" customHeight="1" x14ac:dyDescent="0.35">
      <c r="A90" s="270"/>
      <c r="B90" s="271"/>
      <c r="C90" s="159"/>
      <c r="D90" s="177"/>
      <c r="E90" s="178"/>
      <c r="F90" s="49"/>
      <c r="G90" s="49"/>
    </row>
    <row r="91" spans="1:7" ht="21.95" customHeight="1" x14ac:dyDescent="0.35">
      <c r="A91" s="117"/>
      <c r="B91" s="273"/>
      <c r="C91" s="160"/>
      <c r="D91" s="244"/>
      <c r="E91" s="162"/>
      <c r="F91" s="49"/>
      <c r="G91" s="49"/>
    </row>
    <row r="92" spans="1:7" ht="21.95" customHeight="1" x14ac:dyDescent="0.35">
      <c r="A92" s="112">
        <v>4001</v>
      </c>
      <c r="B92" s="143" t="s">
        <v>103</v>
      </c>
      <c r="C92" s="181"/>
      <c r="D92" s="177"/>
      <c r="E92" s="230">
        <v>8.15</v>
      </c>
      <c r="F92" s="49"/>
      <c r="G92" s="90"/>
    </row>
    <row r="93" spans="1:7" s="49" customFormat="1" ht="21.95" customHeight="1" x14ac:dyDescent="0.35">
      <c r="A93" s="112">
        <v>6002</v>
      </c>
      <c r="B93" s="143" t="s">
        <v>109</v>
      </c>
      <c r="C93" s="181"/>
      <c r="D93" s="174"/>
      <c r="E93" s="231"/>
      <c r="F93" s="79"/>
    </row>
    <row r="94" spans="1:7" ht="21.95" customHeight="1" thickBot="1" x14ac:dyDescent="0.4">
      <c r="A94" s="232"/>
      <c r="B94" s="163" t="s">
        <v>1</v>
      </c>
      <c r="C94" s="233"/>
      <c r="D94" s="234">
        <f>SUM(D7:D93)</f>
        <v>279514.86999999994</v>
      </c>
      <c r="E94" s="234">
        <f>SUM(E7:E93)</f>
        <v>279514.87</v>
      </c>
      <c r="F94" s="49"/>
      <c r="G94" s="49" t="s">
        <v>39</v>
      </c>
    </row>
    <row r="95" spans="1:7" ht="21.95" customHeight="1" x14ac:dyDescent="0.35">
      <c r="A95" s="282" t="s">
        <v>101</v>
      </c>
      <c r="B95" s="282"/>
      <c r="C95" s="282"/>
      <c r="D95" s="235">
        <f>SUM(D94-E94)</f>
        <v>-5.8207660913467407E-11</v>
      </c>
      <c r="E95" s="236" t="s">
        <v>0</v>
      </c>
      <c r="F95" s="49"/>
      <c r="G95" s="49"/>
    </row>
    <row r="98" spans="4:5" x14ac:dyDescent="0.2">
      <c r="D98" s="237"/>
    </row>
    <row r="99" spans="4:5" x14ac:dyDescent="0.2">
      <c r="D99" s="237"/>
    </row>
    <row r="100" spans="4:5" x14ac:dyDescent="0.2">
      <c r="E100" s="247"/>
    </row>
    <row r="101" spans="4:5" x14ac:dyDescent="0.2">
      <c r="D101" s="237"/>
    </row>
  </sheetData>
  <sortState ref="C46:D51">
    <sortCondition ref="C48:C51"/>
  </sortState>
  <mergeCells count="2">
    <mergeCell ref="A1:E1"/>
    <mergeCell ref="A95:C95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80"/>
      <c r="C1" s="280"/>
      <c r="D1" s="280"/>
      <c r="E1" s="281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2" t="s">
        <v>86</v>
      </c>
      <c r="B89" s="282"/>
      <c r="C89" s="282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2018-02-26T21:00:15Z</cp:lastPrinted>
  <dcterms:created xsi:type="dcterms:W3CDTF">2015-03-03T23:37:12Z</dcterms:created>
  <dcterms:modified xsi:type="dcterms:W3CDTF">2018-02-27T18:11:29Z</dcterms:modified>
</cp:coreProperties>
</file>